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225" yWindow="600" windowWidth="10635" windowHeight="4230" tabRatio="599"/>
  </bookViews>
  <sheets>
    <sheet name="Лист1" sheetId="62" r:id="rId1"/>
    <sheet name="Лист2" sheetId="56" r:id="rId2"/>
    <sheet name="Лист3" sheetId="63" r:id="rId3"/>
    <sheet name="Лист4" sheetId="64" r:id="rId4"/>
    <sheet name="Лист5" sheetId="65" r:id="rId5"/>
  </sheets>
  <calcPr calcId="124519"/>
</workbook>
</file>

<file path=xl/calcChain.xml><?xml version="1.0" encoding="utf-8"?>
<calcChain xmlns="http://schemas.openxmlformats.org/spreadsheetml/2006/main">
  <c r="E16" i="62"/>
  <c r="J16"/>
  <c r="I16"/>
  <c r="H16"/>
  <c r="F16"/>
  <c r="D16"/>
  <c r="C16"/>
  <c r="G13" i="64"/>
  <c r="G11"/>
  <c r="H11"/>
  <c r="I11"/>
  <c r="E13" i="56"/>
  <c r="E14"/>
  <c r="E17"/>
  <c r="F17"/>
  <c r="G17"/>
  <c r="H17"/>
  <c r="I17"/>
  <c r="F35" i="64"/>
  <c r="G35"/>
  <c r="H35"/>
  <c r="I35"/>
  <c r="J35"/>
  <c r="H13"/>
  <c r="E33"/>
  <c r="E33" i="65"/>
  <c r="E34" s="1"/>
  <c r="E31" i="64"/>
  <c r="F31"/>
  <c r="D29"/>
  <c r="E29"/>
  <c r="E27"/>
  <c r="F27"/>
  <c r="F25"/>
  <c r="G25"/>
  <c r="D23"/>
  <c r="D23" i="65"/>
  <c r="E21" i="64"/>
  <c r="F21"/>
  <c r="E19"/>
  <c r="F19"/>
  <c r="E13"/>
  <c r="D13"/>
  <c r="E11"/>
  <c r="E11" i="63"/>
  <c r="F11"/>
  <c r="G11"/>
  <c r="H11"/>
  <c r="I11"/>
  <c r="J11"/>
  <c r="D11"/>
  <c r="E13"/>
  <c r="F13"/>
  <c r="G13"/>
  <c r="H13"/>
  <c r="I13"/>
  <c r="J13"/>
  <c r="D13"/>
  <c r="E15"/>
  <c r="F15"/>
  <c r="G15"/>
  <c r="D17"/>
  <c r="E17"/>
  <c r="F17"/>
  <c r="G17"/>
  <c r="H17"/>
  <c r="I17"/>
  <c r="J17"/>
  <c r="F27"/>
  <c r="E27"/>
  <c r="E29"/>
  <c r="F29"/>
  <c r="C29"/>
  <c r="D35"/>
  <c r="E35"/>
  <c r="F35"/>
  <c r="G35"/>
  <c r="D12" i="56"/>
  <c r="F13"/>
  <c r="F14"/>
  <c r="E15"/>
  <c r="F15"/>
  <c r="C17"/>
  <c r="D35"/>
  <c r="E35"/>
  <c r="C35"/>
  <c r="D36"/>
  <c r="D23" i="62"/>
  <c r="E23"/>
  <c r="F23"/>
  <c r="G23"/>
  <c r="E20"/>
  <c r="F20"/>
  <c r="H20"/>
  <c r="E31" i="65"/>
  <c r="E27"/>
  <c r="E25"/>
  <c r="E21"/>
  <c r="E19"/>
  <c r="D19"/>
  <c r="E20"/>
  <c r="E13"/>
  <c r="C13"/>
  <c r="D11"/>
  <c r="C11"/>
  <c r="J15" i="64"/>
  <c r="J17"/>
  <c r="D28"/>
  <c r="D20"/>
  <c r="I18"/>
  <c r="D18"/>
  <c r="E18"/>
  <c r="F18"/>
  <c r="G18"/>
  <c r="H18"/>
  <c r="I16"/>
  <c r="D16"/>
  <c r="E16"/>
  <c r="F16"/>
  <c r="G16"/>
  <c r="H16"/>
  <c r="D12"/>
  <c r="J19" i="63"/>
  <c r="J21"/>
  <c r="J23"/>
  <c r="J25"/>
  <c r="J31"/>
  <c r="J33"/>
  <c r="E34"/>
  <c r="F34"/>
  <c r="G34"/>
  <c r="H34"/>
  <c r="I34"/>
  <c r="E32"/>
  <c r="F32"/>
  <c r="G32"/>
  <c r="H32"/>
  <c r="I32"/>
  <c r="E26"/>
  <c r="F26"/>
  <c r="G26"/>
  <c r="H26"/>
  <c r="I26"/>
  <c r="E24"/>
  <c r="F24"/>
  <c r="G24"/>
  <c r="H24"/>
  <c r="I24"/>
  <c r="E22"/>
  <c r="F22"/>
  <c r="G22"/>
  <c r="H22"/>
  <c r="I22"/>
  <c r="D22"/>
  <c r="E20"/>
  <c r="F20"/>
  <c r="G20"/>
  <c r="H20"/>
  <c r="I20"/>
  <c r="D20"/>
  <c r="K13" i="62"/>
  <c r="H34" i="56"/>
  <c r="E34"/>
  <c r="F34"/>
  <c r="G34"/>
  <c r="I34"/>
  <c r="D34"/>
  <c r="I32"/>
  <c r="D32"/>
  <c r="E32"/>
  <c r="F32"/>
  <c r="G32"/>
  <c r="H32"/>
  <c r="I30"/>
  <c r="D30"/>
  <c r="E30"/>
  <c r="F30"/>
  <c r="G30"/>
  <c r="H30"/>
  <c r="I28"/>
  <c r="E28"/>
  <c r="F28"/>
  <c r="G28"/>
  <c r="H28"/>
  <c r="D28"/>
  <c r="E26"/>
  <c r="F26"/>
  <c r="G26"/>
  <c r="H26"/>
  <c r="I26"/>
  <c r="D26"/>
  <c r="E24"/>
  <c r="F24"/>
  <c r="G24"/>
  <c r="H24"/>
  <c r="I24"/>
  <c r="D24"/>
  <c r="E22"/>
  <c r="F22"/>
  <c r="G22"/>
  <c r="H22"/>
  <c r="I22"/>
  <c r="D22"/>
  <c r="G20"/>
  <c r="I20"/>
  <c r="E20"/>
  <c r="F20"/>
  <c r="H20"/>
  <c r="D20"/>
  <c r="D18"/>
  <c r="E16"/>
  <c r="D16"/>
  <c r="J33"/>
  <c r="J19"/>
  <c r="J21"/>
  <c r="J23"/>
  <c r="J25"/>
  <c r="J27"/>
  <c r="J29"/>
  <c r="J31"/>
  <c r="D14"/>
  <c r="K10" i="62"/>
  <c r="K9"/>
  <c r="G13"/>
  <c r="G10"/>
  <c r="G9"/>
  <c r="C35" i="65"/>
  <c r="C33"/>
  <c r="D33"/>
  <c r="C31"/>
  <c r="D31"/>
  <c r="E32" s="1"/>
  <c r="C29"/>
  <c r="D29"/>
  <c r="D30"/>
  <c r="C27"/>
  <c r="D27"/>
  <c r="C25"/>
  <c r="C23"/>
  <c r="D24" s="1"/>
  <c r="C21"/>
  <c r="D22"/>
  <c r="D21"/>
  <c r="E22"/>
  <c r="C19"/>
  <c r="C17"/>
  <c r="D17"/>
  <c r="C15"/>
  <c r="D15"/>
  <c r="D16"/>
  <c r="D13"/>
  <c r="D34" i="63"/>
  <c r="D32"/>
  <c r="D26"/>
  <c r="D24"/>
  <c r="D20" i="65"/>
  <c r="D14"/>
  <c r="D34"/>
  <c r="D32"/>
  <c r="D25"/>
  <c r="E26" s="1"/>
  <c r="D12"/>
  <c r="E14"/>
  <c r="D18"/>
  <c r="G27" i="63"/>
  <c r="H27"/>
  <c r="I27"/>
  <c r="J27"/>
  <c r="E28" i="65"/>
  <c r="D28"/>
  <c r="D35"/>
  <c r="D36"/>
  <c r="E36" i="64"/>
  <c r="D35"/>
  <c r="F33"/>
  <c r="F25" i="65"/>
  <c r="F26" s="1"/>
  <c r="E23" i="64"/>
  <c r="H35" i="63"/>
  <c r="I35"/>
  <c r="H15"/>
  <c r="I15"/>
  <c r="J15"/>
  <c r="H23" i="62"/>
  <c r="I23"/>
  <c r="J23"/>
  <c r="K23"/>
  <c r="G20"/>
  <c r="I20"/>
  <c r="J20"/>
  <c r="K20"/>
  <c r="G33" i="64"/>
  <c r="F33" i="65"/>
  <c r="F34"/>
  <c r="G25"/>
  <c r="G26"/>
  <c r="H25" i="64"/>
  <c r="F23"/>
  <c r="E23" i="65"/>
  <c r="E24"/>
  <c r="E17"/>
  <c r="E18"/>
  <c r="H33" i="64"/>
  <c r="G33" i="65"/>
  <c r="G34" s="1"/>
  <c r="H25"/>
  <c r="H26" s="1"/>
  <c r="I25" i="64"/>
  <c r="G23"/>
  <c r="F23" i="65"/>
  <c r="F24" s="1"/>
  <c r="J35" i="63"/>
  <c r="F17" i="65"/>
  <c r="F18"/>
  <c r="H33"/>
  <c r="H34"/>
  <c r="I33" i="64"/>
  <c r="I25" i="65"/>
  <c r="I26" s="1"/>
  <c r="J25" i="64"/>
  <c r="G23" i="65"/>
  <c r="G24" s="1"/>
  <c r="H23" i="64"/>
  <c r="G17" i="65"/>
  <c r="G18"/>
  <c r="I33"/>
  <c r="J33" i="64"/>
  <c r="J25" i="65"/>
  <c r="H23"/>
  <c r="H24"/>
  <c r="I23" i="64"/>
  <c r="H17" i="65"/>
  <c r="H18" s="1"/>
  <c r="J33"/>
  <c r="I34"/>
  <c r="I23"/>
  <c r="I24" s="1"/>
  <c r="J23" i="64"/>
  <c r="I17" i="65"/>
  <c r="J17"/>
  <c r="J17" i="56"/>
  <c r="J23" i="65"/>
  <c r="F11"/>
  <c r="F12" s="1"/>
  <c r="E11" i="56"/>
  <c r="F11"/>
  <c r="E11" i="65"/>
  <c r="E12"/>
  <c r="G11" i="56"/>
  <c r="H11"/>
  <c r="H12"/>
  <c r="G11" i="65"/>
  <c r="G12"/>
  <c r="H11"/>
  <c r="H12"/>
  <c r="I13" i="64"/>
  <c r="J11"/>
  <c r="J13"/>
  <c r="K16" i="62"/>
  <c r="G16"/>
  <c r="G29" i="63"/>
  <c r="G19" i="64"/>
  <c r="F19" i="65"/>
  <c r="F20" s="1"/>
  <c r="F29" i="64"/>
  <c r="G29"/>
  <c r="H29"/>
  <c r="I29"/>
  <c r="J29"/>
  <c r="E29" i="65"/>
  <c r="E30"/>
  <c r="I11" i="56"/>
  <c r="F35"/>
  <c r="E36"/>
  <c r="E35" i="65"/>
  <c r="E36" s="1"/>
  <c r="G15" i="56"/>
  <c r="F15" i="65"/>
  <c r="G21" i="64"/>
  <c r="F21" i="65"/>
  <c r="F22"/>
  <c r="G27" i="64"/>
  <c r="F27" i="65"/>
  <c r="F28" s="1"/>
  <c r="F31"/>
  <c r="F32" s="1"/>
  <c r="G31" i="64"/>
  <c r="D26" i="65"/>
  <c r="G13" i="56"/>
  <c r="E15" i="65"/>
  <c r="E16"/>
  <c r="F13"/>
  <c r="F14"/>
  <c r="H13" i="56"/>
  <c r="G14"/>
  <c r="G13" i="65"/>
  <c r="G14"/>
  <c r="H31" i="64"/>
  <c r="G31" i="65"/>
  <c r="G32" s="1"/>
  <c r="F16"/>
  <c r="F36" i="56"/>
  <c r="G35"/>
  <c r="F35" i="65"/>
  <c r="F36"/>
  <c r="F29"/>
  <c r="F30"/>
  <c r="G27"/>
  <c r="G28"/>
  <c r="H27" i="64"/>
  <c r="H21"/>
  <c r="G21" i="65"/>
  <c r="G22"/>
  <c r="H15" i="56"/>
  <c r="G15" i="65"/>
  <c r="G16" s="1"/>
  <c r="I11"/>
  <c r="J11" i="56"/>
  <c r="H19" i="64"/>
  <c r="G19" i="65"/>
  <c r="G20"/>
  <c r="G29"/>
  <c r="G30"/>
  <c r="H29" i="63"/>
  <c r="H29" i="65"/>
  <c r="H30" s="1"/>
  <c r="I29" i="63"/>
  <c r="I27" i="64"/>
  <c r="H27" i="65"/>
  <c r="H28" s="1"/>
  <c r="H35" i="56"/>
  <c r="G36"/>
  <c r="G35" i="65"/>
  <c r="G36" s="1"/>
  <c r="I31" i="64"/>
  <c r="H31" i="65"/>
  <c r="H32"/>
  <c r="H19"/>
  <c r="H20"/>
  <c r="I19" i="64"/>
  <c r="J11" i="65"/>
  <c r="I12"/>
  <c r="I15" i="56"/>
  <c r="H15" i="65"/>
  <c r="H16"/>
  <c r="H21"/>
  <c r="H22"/>
  <c r="I21" i="64"/>
  <c r="I13" i="56"/>
  <c r="H14"/>
  <c r="H13" i="65"/>
  <c r="H14" s="1"/>
  <c r="I14" i="56"/>
  <c r="J13"/>
  <c r="I13" i="65"/>
  <c r="I15"/>
  <c r="J15" i="56"/>
  <c r="J31" i="64"/>
  <c r="I31" i="65"/>
  <c r="I29"/>
  <c r="J29" i="63"/>
  <c r="I21" i="65"/>
  <c r="J21" i="64"/>
  <c r="I19" i="65"/>
  <c r="J19" i="64"/>
  <c r="H36" i="56"/>
  <c r="I35"/>
  <c r="H35" i="65"/>
  <c r="H36"/>
  <c r="J27" i="64"/>
  <c r="I27" i="65"/>
  <c r="J27" s="1"/>
  <c r="I28"/>
  <c r="J19"/>
  <c r="I20"/>
  <c r="I22"/>
  <c r="J21"/>
  <c r="J29"/>
  <c r="I30"/>
  <c r="J15"/>
  <c r="I16"/>
  <c r="I36" i="56"/>
  <c r="J35"/>
  <c r="I35" i="65"/>
  <c r="J31"/>
  <c r="I32"/>
  <c r="J13"/>
  <c r="I14"/>
  <c r="J35"/>
  <c r="I36"/>
  <c r="I18" l="1"/>
</calcChain>
</file>

<file path=xl/sharedStrings.xml><?xml version="1.0" encoding="utf-8"?>
<sst xmlns="http://schemas.openxmlformats.org/spreadsheetml/2006/main" count="254" uniqueCount="59">
  <si>
    <t>Вид продукции</t>
  </si>
  <si>
    <t>Овощи</t>
  </si>
  <si>
    <t>Плоды и ягоды</t>
  </si>
  <si>
    <t>Виноград</t>
  </si>
  <si>
    <t>Молоко</t>
  </si>
  <si>
    <t>Яйца</t>
  </si>
  <si>
    <t>тонн</t>
  </si>
  <si>
    <t>тыс. штук</t>
  </si>
  <si>
    <t>центнеров</t>
  </si>
  <si>
    <t>тыс. руб.</t>
  </si>
  <si>
    <t>оценка</t>
  </si>
  <si>
    <t>Картофель</t>
  </si>
  <si>
    <t>-"-</t>
  </si>
  <si>
    <t xml:space="preserve">                                  прогноз</t>
  </si>
  <si>
    <t>в том числе:</t>
  </si>
  <si>
    <t>Шерсть (физический вес)</t>
  </si>
  <si>
    <t>Прочая продукция сельского хозяйства</t>
  </si>
  <si>
    <t>Рыболовство:</t>
  </si>
  <si>
    <t>индекс производства</t>
  </si>
  <si>
    <t>в % к предыдущему году</t>
  </si>
  <si>
    <t>Рыбоводство:</t>
  </si>
  <si>
    <t>Улов рыбы в естественных водоемах и прудах</t>
  </si>
  <si>
    <t>Индекс производства продукции сельского хозяйства в хозяйствах всех категорий</t>
  </si>
  <si>
    <t>% к предыдущему году</t>
  </si>
  <si>
    <t>Индекс-дефлятор продукции сельского хозяйства в хозяйствах всех категорий</t>
  </si>
  <si>
    <t>Растениеводство</t>
  </si>
  <si>
    <t>Индекс производства продукции растениеводства</t>
  </si>
  <si>
    <t>Индекс-дефлятор продукции растениеводства</t>
  </si>
  <si>
    <t>Животноводство</t>
  </si>
  <si>
    <t>Индекс производства продукции животноводства</t>
  </si>
  <si>
    <t>Индекс-дефлятор продукции животноводства</t>
  </si>
  <si>
    <t xml:space="preserve">Объем продукции сельского хозяйства в хозяйствах всех категорий </t>
  </si>
  <si>
    <t>тыс.руб. в ценах соответствующих лет</t>
  </si>
  <si>
    <t>Произведено (реализовано на убой) скота и птицы в живом весе</t>
  </si>
  <si>
    <t>х</t>
  </si>
  <si>
    <r>
      <t>Зерно</t>
    </r>
    <r>
      <rPr>
        <b/>
        <i/>
        <sz val="10"/>
        <rFont val="Tahoma"/>
        <family val="2"/>
        <charset val="204"/>
      </rPr>
      <t xml:space="preserve"> </t>
    </r>
    <r>
      <rPr>
        <i/>
        <sz val="10"/>
        <rFont val="Tahoma"/>
        <family val="2"/>
        <charset val="204"/>
      </rPr>
      <t>(в весе после доработки)</t>
    </r>
  </si>
  <si>
    <r>
      <t xml:space="preserve">Подсолнечник </t>
    </r>
    <r>
      <rPr>
        <i/>
        <sz val="10"/>
        <rFont val="Tahoma"/>
        <family val="2"/>
        <charset val="204"/>
      </rPr>
      <t>(бункерный/первоначальный вес)</t>
    </r>
  </si>
  <si>
    <r>
      <t>Сахарная свекла /фабричная/</t>
    </r>
    <r>
      <rPr>
        <b/>
        <i/>
        <sz val="10"/>
        <rFont val="Tahoma"/>
        <family val="2"/>
        <charset val="204"/>
      </rPr>
      <t xml:space="preserve">                 </t>
    </r>
    <r>
      <rPr>
        <i/>
        <sz val="10"/>
        <rFont val="Tahoma"/>
        <family val="2"/>
        <charset val="204"/>
      </rPr>
      <t>(в весе после доработки)</t>
    </r>
  </si>
  <si>
    <r>
      <t xml:space="preserve">Лен                                                              </t>
    </r>
    <r>
      <rPr>
        <i/>
        <sz val="10"/>
        <rFont val="Tahoma"/>
        <family val="2"/>
        <charset val="204"/>
      </rPr>
      <t>(первоначально-оприходованный вес)</t>
    </r>
  </si>
  <si>
    <t>отчет</t>
  </si>
  <si>
    <t>Темп к предыдущему году, %</t>
  </si>
  <si>
    <t>Единица измерения</t>
  </si>
  <si>
    <t>прогноз</t>
  </si>
  <si>
    <t>тыс.руб. в ценах                              соответствующих лет</t>
  </si>
  <si>
    <t>Сельское хозяйство</t>
  </si>
  <si>
    <t>объем отгруженных товаров собственного производства, выполненных работ и услуг</t>
  </si>
  <si>
    <t>Производство основных видов продукции</t>
  </si>
  <si>
    <t>Сельхозпредприятия (крупные, средние, малые, подсобные)</t>
  </si>
  <si>
    <t xml:space="preserve">Крестьянские (фермерские) хозяйства и индивидуальные предприниматели </t>
  </si>
  <si>
    <t xml:space="preserve">Личные подсобные хозяйства населения </t>
  </si>
  <si>
    <t>Все категории хозяйств</t>
  </si>
  <si>
    <t>II.   Прогноз развития сельского хозяйства, рыболовства и рыбоводства на 2021 - 2023 годы</t>
  </si>
  <si>
    <t>2020 в %                к 2019</t>
  </si>
  <si>
    <t>2023 в %               к 2017</t>
  </si>
  <si>
    <t>Район (город)</t>
  </si>
  <si>
    <t>Прогноз развития сельского хозяйства на 2021 - 2023 годы</t>
  </si>
  <si>
    <t>Прогноз развития сельского хозяйства на 2021- 2023 годы</t>
  </si>
  <si>
    <t>Песчанокопское с/п</t>
  </si>
  <si>
    <t>94.9</t>
  </si>
</sst>
</file>

<file path=xl/styles.xml><?xml version="1.0" encoding="utf-8"?>
<styleSheet xmlns="http://schemas.openxmlformats.org/spreadsheetml/2006/main">
  <numFmts count="2">
    <numFmt numFmtId="175" formatCode="0.0"/>
    <numFmt numFmtId="182" formatCode="#,##0.0"/>
  </numFmts>
  <fonts count="28">
    <font>
      <sz val="10"/>
      <name val="Arial Cyr"/>
      <charset val="204"/>
    </font>
    <font>
      <b/>
      <sz val="12"/>
      <name val="Arial CYR"/>
      <family val="2"/>
      <charset val="204"/>
    </font>
    <font>
      <b/>
      <sz val="10"/>
      <name val="Arial Cyr"/>
      <family val="2"/>
      <charset val="204"/>
    </font>
    <font>
      <b/>
      <sz val="11"/>
      <name val="Arial Cyr"/>
      <family val="2"/>
      <charset val="204"/>
    </font>
    <font>
      <sz val="11"/>
      <name val="Arial Cyr"/>
      <family val="2"/>
      <charset val="204"/>
    </font>
    <font>
      <sz val="8"/>
      <name val="Arial Cyr"/>
      <charset val="204"/>
    </font>
    <font>
      <sz val="14"/>
      <color indexed="8"/>
      <name val="Times New Roman"/>
      <family val="1"/>
      <charset val="204"/>
    </font>
    <font>
      <b/>
      <sz val="10"/>
      <name val="Tahoma"/>
      <family val="2"/>
      <charset val="204"/>
    </font>
    <font>
      <sz val="8"/>
      <name val="Tahoma"/>
      <family val="2"/>
      <charset val="204"/>
    </font>
    <font>
      <b/>
      <sz val="8"/>
      <name val="Tahoma"/>
      <family val="2"/>
      <charset val="204"/>
    </font>
    <font>
      <b/>
      <sz val="9"/>
      <name val="Tahoma"/>
      <family val="2"/>
      <charset val="204"/>
    </font>
    <font>
      <b/>
      <sz val="11"/>
      <name val="Tahoma"/>
      <family val="2"/>
      <charset val="204"/>
    </font>
    <font>
      <b/>
      <sz val="12"/>
      <name val="Tahoma"/>
      <family val="2"/>
      <charset val="204"/>
    </font>
    <font>
      <sz val="10"/>
      <name val="Tahoma"/>
      <family val="2"/>
      <charset val="204"/>
    </font>
    <font>
      <sz val="9"/>
      <name val="Tahoma"/>
      <family val="2"/>
      <charset val="204"/>
    </font>
    <font>
      <b/>
      <i/>
      <sz val="10"/>
      <name val="Tahoma"/>
      <family val="2"/>
      <charset val="204"/>
    </font>
    <font>
      <i/>
      <sz val="10"/>
      <name val="Tahoma"/>
      <family val="2"/>
      <charset val="204"/>
    </font>
    <font>
      <b/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0"/>
      <name val="Arial Cyr"/>
      <charset val="204"/>
    </font>
    <font>
      <i/>
      <sz val="8"/>
      <name val="Tahoma"/>
      <family val="2"/>
      <charset val="204"/>
    </font>
    <font>
      <b/>
      <sz val="10"/>
      <name val="Arial Cyr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theme="6" tint="0.59999389629810485"/>
        <bgColor indexed="64"/>
      </patternFill>
    </fill>
  </fills>
  <borders count="37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79">
    <xf numFmtId="0" fontId="0" fillId="0" borderId="0" xfId="0"/>
    <xf numFmtId="0" fontId="1" fillId="0" borderId="0" xfId="0" applyFont="1"/>
    <xf numFmtId="0" fontId="2" fillId="0" borderId="0" xfId="0" applyFont="1"/>
    <xf numFmtId="0" fontId="0" fillId="0" borderId="0" xfId="0" applyBorder="1"/>
    <xf numFmtId="0" fontId="3" fillId="0" borderId="0" xfId="0" applyFont="1"/>
    <xf numFmtId="0" fontId="4" fillId="0" borderId="0" xfId="0" applyFont="1"/>
    <xf numFmtId="0" fontId="6" fillId="0" borderId="0" xfId="0" applyFont="1"/>
    <xf numFmtId="0" fontId="10" fillId="0" borderId="1" xfId="0" applyFont="1" applyBorder="1" applyAlignment="1">
      <alignment horizontal="center"/>
    </xf>
    <xf numFmtId="0" fontId="10" fillId="0" borderId="2" xfId="0" applyFont="1" applyBorder="1" applyAlignment="1">
      <alignment horizontal="center"/>
    </xf>
    <xf numFmtId="0" fontId="14" fillId="0" borderId="3" xfId="0" applyFont="1" applyBorder="1"/>
    <xf numFmtId="0" fontId="14" fillId="0" borderId="4" xfId="0" applyFont="1" applyBorder="1"/>
    <xf numFmtId="0" fontId="10" fillId="0" borderId="5" xfId="0" applyFont="1" applyBorder="1" applyAlignment="1">
      <alignment horizontal="center"/>
    </xf>
    <xf numFmtId="0" fontId="12" fillId="0" borderId="0" xfId="0" applyFont="1"/>
    <xf numFmtId="0" fontId="13" fillId="0" borderId="0" xfId="0" applyFont="1"/>
    <xf numFmtId="0" fontId="12" fillId="0" borderId="0" xfId="0" applyFont="1" applyAlignment="1">
      <alignment horizontal="left"/>
    </xf>
    <xf numFmtId="0" fontId="13" fillId="0" borderId="0" xfId="0" applyFont="1" applyBorder="1"/>
    <xf numFmtId="0" fontId="12" fillId="0" borderId="0" xfId="0" applyFont="1" applyBorder="1"/>
    <xf numFmtId="0" fontId="12" fillId="0" borderId="0" xfId="0" applyFont="1" applyBorder="1" applyAlignment="1">
      <alignment horizontal="left"/>
    </xf>
    <xf numFmtId="0" fontId="10" fillId="0" borderId="6" xfId="0" applyFont="1" applyBorder="1" applyAlignment="1">
      <alignment horizontal="center"/>
    </xf>
    <xf numFmtId="0" fontId="18" fillId="0" borderId="2" xfId="0" applyFont="1" applyBorder="1" applyAlignment="1">
      <alignment horizontal="center" vertical="center"/>
    </xf>
    <xf numFmtId="0" fontId="7" fillId="0" borderId="7" xfId="0" applyFont="1" applyBorder="1" applyAlignment="1">
      <alignment horizontal="left" vertical="center"/>
    </xf>
    <xf numFmtId="0" fontId="7" fillId="0" borderId="8" xfId="0" applyFont="1" applyBorder="1" applyAlignment="1">
      <alignment horizontal="left" vertical="center" wrapText="1"/>
    </xf>
    <xf numFmtId="0" fontId="7" fillId="0" borderId="8" xfId="0" applyFont="1" applyFill="1" applyBorder="1" applyAlignment="1">
      <alignment horizontal="left" vertical="center" wrapText="1"/>
    </xf>
    <xf numFmtId="0" fontId="7" fillId="0" borderId="8" xfId="0" applyFont="1" applyBorder="1" applyAlignment="1">
      <alignment horizontal="left" vertical="center"/>
    </xf>
    <xf numFmtId="0" fontId="10" fillId="0" borderId="8" xfId="0" applyFont="1" applyFill="1" applyBorder="1" applyAlignment="1">
      <alignment horizontal="left" vertical="center" wrapText="1"/>
    </xf>
    <xf numFmtId="0" fontId="21" fillId="0" borderId="0" xfId="0" applyFont="1" applyAlignment="1">
      <alignment horizontal="left"/>
    </xf>
    <xf numFmtId="0" fontId="9" fillId="0" borderId="9" xfId="0" applyFont="1" applyBorder="1" applyAlignment="1">
      <alignment horizontal="center" vertical="center"/>
    </xf>
    <xf numFmtId="0" fontId="9" fillId="0" borderId="10" xfId="0" quotePrefix="1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center"/>
    </xf>
    <xf numFmtId="0" fontId="10" fillId="0" borderId="8" xfId="0" applyFont="1" applyBorder="1" applyAlignment="1">
      <alignment horizontal="left" vertical="center"/>
    </xf>
    <xf numFmtId="0" fontId="7" fillId="0" borderId="9" xfId="0" applyFont="1" applyBorder="1" applyAlignment="1">
      <alignment horizontal="left" vertical="center"/>
    </xf>
    <xf numFmtId="0" fontId="7" fillId="0" borderId="10" xfId="0" applyFont="1" applyBorder="1" applyAlignment="1">
      <alignment horizontal="left" vertical="center" wrapText="1"/>
    </xf>
    <xf numFmtId="0" fontId="7" fillId="0" borderId="10" xfId="0" applyFont="1" applyFill="1" applyBorder="1" applyAlignment="1">
      <alignment horizontal="left" vertical="center" wrapText="1"/>
    </xf>
    <xf numFmtId="0" fontId="7" fillId="0" borderId="10" xfId="0" applyFont="1" applyBorder="1" applyAlignment="1">
      <alignment horizontal="left" vertical="center"/>
    </xf>
    <xf numFmtId="0" fontId="10" fillId="0" borderId="10" xfId="0" applyFont="1" applyFill="1" applyBorder="1" applyAlignment="1">
      <alignment horizontal="left" vertical="center" wrapText="1"/>
    </xf>
    <xf numFmtId="0" fontId="10" fillId="0" borderId="10" xfId="0" applyFont="1" applyBorder="1" applyAlignment="1">
      <alignment horizontal="left" vertical="center"/>
    </xf>
    <xf numFmtId="0" fontId="9" fillId="0" borderId="8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9" fillId="0" borderId="8" xfId="0" quotePrefix="1" applyFont="1" applyBorder="1" applyAlignment="1">
      <alignment horizontal="center" vertical="center"/>
    </xf>
    <xf numFmtId="182" fontId="7" fillId="0" borderId="11" xfId="0" applyNumberFormat="1" applyFont="1" applyBorder="1" applyAlignment="1">
      <alignment horizontal="center" vertical="center"/>
    </xf>
    <xf numFmtId="182" fontId="7" fillId="0" borderId="12" xfId="0" applyNumberFormat="1" applyFont="1" applyBorder="1" applyAlignment="1">
      <alignment horizontal="center" vertical="center"/>
    </xf>
    <xf numFmtId="182" fontId="7" fillId="0" borderId="13" xfId="0" applyNumberFormat="1" applyFont="1" applyBorder="1" applyAlignment="1">
      <alignment horizontal="center" vertical="center"/>
    </xf>
    <xf numFmtId="182" fontId="7" fillId="0" borderId="14" xfId="0" applyNumberFormat="1" applyFont="1" applyBorder="1" applyAlignment="1">
      <alignment horizontal="center" vertical="center"/>
    </xf>
    <xf numFmtId="0" fontId="18" fillId="0" borderId="15" xfId="0" applyFont="1" applyBorder="1" applyAlignment="1">
      <alignment horizontal="center" vertical="center"/>
    </xf>
    <xf numFmtId="0" fontId="18" fillId="0" borderId="16" xfId="0" applyFont="1" applyBorder="1" applyAlignment="1">
      <alignment horizontal="center" vertical="center"/>
    </xf>
    <xf numFmtId="0" fontId="18" fillId="0" borderId="17" xfId="0" applyFont="1" applyBorder="1" applyAlignment="1">
      <alignment horizontal="center" vertical="center"/>
    </xf>
    <xf numFmtId="0" fontId="10" fillId="0" borderId="17" xfId="0" applyFont="1" applyBorder="1" applyAlignment="1">
      <alignment horizontal="center"/>
    </xf>
    <xf numFmtId="0" fontId="10" fillId="0" borderId="18" xfId="0" applyFont="1" applyBorder="1" applyAlignment="1">
      <alignment horizontal="center"/>
    </xf>
    <xf numFmtId="0" fontId="10" fillId="0" borderId="15" xfId="0" applyFont="1" applyBorder="1" applyAlignment="1">
      <alignment horizontal="center"/>
    </xf>
    <xf numFmtId="0" fontId="18" fillId="2" borderId="10" xfId="0" applyFont="1" applyFill="1" applyBorder="1" applyAlignment="1" applyProtection="1">
      <alignment horizontal="left" vertical="center" wrapText="1"/>
    </xf>
    <xf numFmtId="0" fontId="18" fillId="0" borderId="9" xfId="0" applyFont="1" applyBorder="1" applyAlignment="1">
      <alignment horizontal="left" vertical="center" wrapText="1"/>
    </xf>
    <xf numFmtId="182" fontId="26" fillId="0" borderId="9" xfId="0" applyNumberFormat="1" applyFont="1" applyFill="1" applyBorder="1" applyAlignment="1">
      <alignment horizontal="center"/>
    </xf>
    <xf numFmtId="0" fontId="27" fillId="0" borderId="10" xfId="0" applyFont="1" applyBorder="1" applyAlignment="1">
      <alignment horizontal="left" vertical="center" wrapText="1"/>
    </xf>
    <xf numFmtId="0" fontId="27" fillId="0" borderId="10" xfId="0" applyFont="1" applyFill="1" applyBorder="1" applyAlignment="1">
      <alignment horizontal="left" vertical="center" wrapText="1"/>
    </xf>
    <xf numFmtId="0" fontId="18" fillId="0" borderId="10" xfId="0" applyFont="1" applyBorder="1" applyAlignment="1">
      <alignment horizontal="left" vertical="center" wrapText="1"/>
    </xf>
    <xf numFmtId="0" fontId="27" fillId="2" borderId="10" xfId="0" applyFont="1" applyFill="1" applyBorder="1" applyAlignment="1" applyProtection="1">
      <alignment horizontal="left" vertical="center" wrapText="1"/>
    </xf>
    <xf numFmtId="0" fontId="20" fillId="2" borderId="10" xfId="0" applyFont="1" applyFill="1" applyBorder="1" applyAlignment="1" applyProtection="1">
      <alignment horizontal="left" vertical="center" wrapText="1"/>
    </xf>
    <xf numFmtId="0" fontId="20" fillId="2" borderId="19" xfId="0" applyFont="1" applyFill="1" applyBorder="1" applyAlignment="1" applyProtection="1">
      <alignment horizontal="left" vertical="center" wrapText="1"/>
    </xf>
    <xf numFmtId="0" fontId="24" fillId="0" borderId="9" xfId="0" applyFont="1" applyBorder="1" applyAlignment="1">
      <alignment horizontal="center" vertical="center" wrapText="1"/>
    </xf>
    <xf numFmtId="0" fontId="25" fillId="0" borderId="10" xfId="0" applyFont="1" applyBorder="1" applyAlignment="1">
      <alignment horizontal="center" vertical="center" wrapText="1"/>
    </xf>
    <xf numFmtId="0" fontId="25" fillId="0" borderId="10" xfId="0" quotePrefix="1" applyFont="1" applyBorder="1" applyAlignment="1">
      <alignment horizontal="center" vertical="center" wrapText="1"/>
    </xf>
    <xf numFmtId="0" fontId="25" fillId="2" borderId="10" xfId="0" applyFont="1" applyFill="1" applyBorder="1" applyAlignment="1" applyProtection="1">
      <alignment horizontal="center" vertical="center" wrapText="1"/>
    </xf>
    <xf numFmtId="0" fontId="25" fillId="2" borderId="19" xfId="0" applyFont="1" applyFill="1" applyBorder="1" applyAlignment="1" applyProtection="1">
      <alignment horizontal="center" vertical="center" wrapText="1"/>
    </xf>
    <xf numFmtId="0" fontId="27" fillId="0" borderId="19" xfId="0" applyFont="1" applyFill="1" applyBorder="1" applyAlignment="1">
      <alignment horizontal="left" vertical="center" wrapText="1"/>
    </xf>
    <xf numFmtId="0" fontId="25" fillId="0" borderId="19" xfId="0" applyFont="1" applyBorder="1" applyAlignment="1">
      <alignment horizontal="center" vertical="center" wrapText="1"/>
    </xf>
    <xf numFmtId="0" fontId="18" fillId="2" borderId="9" xfId="0" applyFont="1" applyFill="1" applyBorder="1" applyAlignment="1" applyProtection="1">
      <alignment horizontal="left" vertical="center" wrapText="1"/>
    </xf>
    <xf numFmtId="182" fontId="26" fillId="0" borderId="10" xfId="0" applyNumberFormat="1" applyFont="1" applyFill="1" applyBorder="1" applyAlignment="1">
      <alignment horizontal="center" vertical="center"/>
    </xf>
    <xf numFmtId="182" fontId="26" fillId="0" borderId="19" xfId="0" applyNumberFormat="1" applyFont="1" applyFill="1" applyBorder="1" applyAlignment="1">
      <alignment horizontal="center" vertical="center"/>
    </xf>
    <xf numFmtId="182" fontId="18" fillId="0" borderId="20" xfId="0" applyNumberFormat="1" applyFont="1" applyFill="1" applyBorder="1" applyAlignment="1">
      <alignment horizontal="center" vertical="center"/>
    </xf>
    <xf numFmtId="182" fontId="18" fillId="0" borderId="11" xfId="0" applyNumberFormat="1" applyFont="1" applyFill="1" applyBorder="1" applyAlignment="1">
      <alignment horizontal="center" vertical="center"/>
    </xf>
    <xf numFmtId="182" fontId="18" fillId="0" borderId="12" xfId="0" applyNumberFormat="1" applyFont="1" applyFill="1" applyBorder="1" applyAlignment="1">
      <alignment horizontal="center" vertical="center"/>
    </xf>
    <xf numFmtId="182" fontId="18" fillId="0" borderId="21" xfId="0" applyNumberFormat="1" applyFont="1" applyFill="1" applyBorder="1" applyAlignment="1">
      <alignment horizontal="center" vertical="center"/>
    </xf>
    <xf numFmtId="182" fontId="26" fillId="0" borderId="9" xfId="0" applyNumberFormat="1" applyFont="1" applyFill="1" applyBorder="1" applyAlignment="1">
      <alignment horizontal="center" vertical="center"/>
    </xf>
    <xf numFmtId="182" fontId="27" fillId="0" borderId="13" xfId="0" applyNumberFormat="1" applyFont="1" applyBorder="1" applyAlignment="1">
      <alignment horizontal="center" vertical="center"/>
    </xf>
    <xf numFmtId="182" fontId="27" fillId="0" borderId="14" xfId="0" applyNumberFormat="1" applyFont="1" applyBorder="1" applyAlignment="1">
      <alignment horizontal="center" vertical="center"/>
    </xf>
    <xf numFmtId="182" fontId="27" fillId="0" borderId="22" xfId="0" applyNumberFormat="1" applyFont="1" applyBorder="1" applyAlignment="1">
      <alignment horizontal="center" vertical="center"/>
    </xf>
    <xf numFmtId="182" fontId="18" fillId="0" borderId="23" xfId="0" applyNumberFormat="1" applyFont="1" applyBorder="1" applyAlignment="1">
      <alignment horizontal="center" vertical="center"/>
    </xf>
    <xf numFmtId="182" fontId="18" fillId="0" borderId="13" xfId="0" applyNumberFormat="1" applyFont="1" applyBorder="1" applyAlignment="1">
      <alignment horizontal="center" vertical="center"/>
    </xf>
    <xf numFmtId="182" fontId="18" fillId="0" borderId="22" xfId="0" applyNumberFormat="1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182" fontId="7" fillId="0" borderId="21" xfId="0" applyNumberFormat="1" applyFont="1" applyBorder="1" applyAlignment="1">
      <alignment horizontal="center" vertical="center"/>
    </xf>
    <xf numFmtId="175" fontId="7" fillId="0" borderId="9" xfId="0" applyNumberFormat="1" applyFont="1" applyFill="1" applyBorder="1" applyAlignment="1">
      <alignment horizontal="center" vertical="center"/>
    </xf>
    <xf numFmtId="175" fontId="7" fillId="0" borderId="10" xfId="0" applyNumberFormat="1" applyFont="1" applyFill="1" applyBorder="1" applyAlignment="1">
      <alignment horizontal="center" vertical="center"/>
    </xf>
    <xf numFmtId="182" fontId="7" fillId="0" borderId="9" xfId="0" applyNumberFormat="1" applyFont="1" applyFill="1" applyBorder="1" applyAlignment="1">
      <alignment horizontal="center" vertical="center"/>
    </xf>
    <xf numFmtId="182" fontId="23" fillId="0" borderId="19" xfId="0" applyNumberFormat="1" applyFont="1" applyFill="1" applyBorder="1" applyAlignment="1">
      <alignment vertical="center"/>
    </xf>
    <xf numFmtId="182" fontId="7" fillId="0" borderId="24" xfId="0" applyNumberFormat="1" applyFont="1" applyFill="1" applyBorder="1" applyAlignment="1">
      <alignment horizontal="center" vertical="center"/>
    </xf>
    <xf numFmtId="182" fontId="27" fillId="0" borderId="13" xfId="0" applyNumberFormat="1" applyFont="1" applyFill="1" applyBorder="1" applyAlignment="1">
      <alignment horizontal="center" vertical="center"/>
    </xf>
    <xf numFmtId="182" fontId="27" fillId="0" borderId="25" xfId="0" applyNumberFormat="1" applyFont="1" applyFill="1" applyBorder="1" applyAlignment="1">
      <alignment horizontal="center" vertical="center"/>
    </xf>
    <xf numFmtId="182" fontId="20" fillId="0" borderId="23" xfId="0" applyNumberFormat="1" applyFont="1" applyBorder="1" applyAlignment="1">
      <alignment horizontal="center" vertical="center"/>
    </xf>
    <xf numFmtId="182" fontId="20" fillId="0" borderId="13" xfId="0" applyNumberFormat="1" applyFont="1" applyBorder="1" applyAlignment="1">
      <alignment horizontal="center" vertical="center"/>
    </xf>
    <xf numFmtId="182" fontId="20" fillId="0" borderId="22" xfId="0" applyNumberFormat="1" applyFont="1" applyBorder="1" applyAlignment="1">
      <alignment horizontal="center" vertical="center"/>
    </xf>
    <xf numFmtId="182" fontId="20" fillId="0" borderId="14" xfId="0" applyNumberFormat="1" applyFont="1" applyBorder="1" applyAlignment="1">
      <alignment horizontal="center" vertical="center"/>
    </xf>
    <xf numFmtId="182" fontId="20" fillId="0" borderId="26" xfId="0" applyNumberFormat="1" applyFont="1" applyBorder="1" applyAlignment="1">
      <alignment horizontal="center" vertical="center"/>
    </xf>
    <xf numFmtId="182" fontId="20" fillId="0" borderId="25" xfId="0" applyNumberFormat="1" applyFont="1" applyBorder="1" applyAlignment="1">
      <alignment horizontal="center" vertical="center"/>
    </xf>
    <xf numFmtId="182" fontId="20" fillId="0" borderId="27" xfId="0" applyNumberFormat="1" applyFont="1" applyBorder="1" applyAlignment="1">
      <alignment horizontal="center" vertical="center"/>
    </xf>
    <xf numFmtId="182" fontId="20" fillId="0" borderId="28" xfId="0" applyNumberFormat="1" applyFont="1" applyBorder="1" applyAlignment="1">
      <alignment horizontal="center" vertical="center"/>
    </xf>
    <xf numFmtId="182" fontId="27" fillId="0" borderId="20" xfId="0" applyNumberFormat="1" applyFont="1" applyBorder="1" applyAlignment="1">
      <alignment horizontal="center"/>
    </xf>
    <xf numFmtId="182" fontId="27" fillId="0" borderId="11" xfId="0" applyNumberFormat="1" applyFont="1" applyBorder="1" applyAlignment="1">
      <alignment horizontal="center"/>
    </xf>
    <xf numFmtId="182" fontId="27" fillId="0" borderId="12" xfId="0" applyNumberFormat="1" applyFont="1" applyBorder="1" applyAlignment="1">
      <alignment horizontal="center"/>
    </xf>
    <xf numFmtId="182" fontId="27" fillId="0" borderId="21" xfId="0" applyNumberFormat="1" applyFont="1" applyBorder="1" applyAlignment="1">
      <alignment horizontal="center"/>
    </xf>
    <xf numFmtId="182" fontId="27" fillId="0" borderId="23" xfId="0" applyNumberFormat="1" applyFont="1" applyFill="1" applyBorder="1" applyAlignment="1">
      <alignment horizontal="center" vertical="center"/>
    </xf>
    <xf numFmtId="182" fontId="27" fillId="0" borderId="14" xfId="0" applyNumberFormat="1" applyFont="1" applyFill="1" applyBorder="1" applyAlignment="1">
      <alignment horizontal="center" vertical="center"/>
    </xf>
    <xf numFmtId="182" fontId="27" fillId="0" borderId="22" xfId="0" applyNumberFormat="1" applyFont="1" applyFill="1" applyBorder="1" applyAlignment="1">
      <alignment horizontal="center" vertical="center"/>
    </xf>
    <xf numFmtId="182" fontId="27" fillId="0" borderId="26" xfId="0" applyNumberFormat="1" applyFont="1" applyFill="1" applyBorder="1" applyAlignment="1">
      <alignment horizontal="center" vertical="center"/>
    </xf>
    <xf numFmtId="182" fontId="27" fillId="0" borderId="28" xfId="0" applyNumberFormat="1" applyFont="1" applyFill="1" applyBorder="1" applyAlignment="1">
      <alignment horizontal="center" vertical="center"/>
    </xf>
    <xf numFmtId="182" fontId="27" fillId="0" borderId="27" xfId="0" applyNumberFormat="1" applyFont="1" applyFill="1" applyBorder="1" applyAlignment="1">
      <alignment horizontal="center" vertical="center"/>
    </xf>
    <xf numFmtId="182" fontId="27" fillId="0" borderId="29" xfId="0" applyNumberFormat="1" applyFont="1" applyFill="1" applyBorder="1" applyAlignment="1">
      <alignment horizontal="center" vertical="center"/>
    </xf>
    <xf numFmtId="182" fontId="27" fillId="0" borderId="30" xfId="0" applyNumberFormat="1" applyFont="1" applyFill="1" applyBorder="1" applyAlignment="1">
      <alignment horizontal="center" vertical="center"/>
    </xf>
    <xf numFmtId="182" fontId="18" fillId="0" borderId="24" xfId="0" applyNumberFormat="1" applyFont="1" applyFill="1" applyBorder="1" applyAlignment="1">
      <alignment horizontal="center" vertical="center"/>
    </xf>
    <xf numFmtId="182" fontId="27" fillId="0" borderId="29" xfId="0" applyNumberFormat="1" applyFont="1" applyBorder="1" applyAlignment="1">
      <alignment horizontal="center" vertical="center"/>
    </xf>
    <xf numFmtId="182" fontId="20" fillId="0" borderId="29" xfId="0" applyNumberFormat="1" applyFont="1" applyBorder="1" applyAlignment="1">
      <alignment horizontal="center" vertical="center"/>
    </xf>
    <xf numFmtId="182" fontId="20" fillId="0" borderId="30" xfId="0" applyNumberFormat="1" applyFont="1" applyBorder="1" applyAlignment="1">
      <alignment horizontal="center" vertical="center"/>
    </xf>
    <xf numFmtId="182" fontId="27" fillId="0" borderId="31" xfId="0" applyNumberFormat="1" applyFont="1" applyBorder="1" applyAlignment="1">
      <alignment horizontal="center"/>
    </xf>
    <xf numFmtId="0" fontId="18" fillId="0" borderId="1" xfId="0" applyFont="1" applyBorder="1" applyAlignment="1">
      <alignment horizontal="center" vertical="center"/>
    </xf>
    <xf numFmtId="0" fontId="18" fillId="0" borderId="5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10" fillId="0" borderId="4" xfId="0" applyFont="1" applyBorder="1" applyAlignment="1">
      <alignment horizontal="center"/>
    </xf>
    <xf numFmtId="182" fontId="7" fillId="0" borderId="11" xfId="0" applyNumberFormat="1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/>
    </xf>
    <xf numFmtId="0" fontId="10" fillId="0" borderId="5" xfId="0" applyFont="1" applyFill="1" applyBorder="1" applyAlignment="1">
      <alignment horizontal="center"/>
    </xf>
    <xf numFmtId="0" fontId="14" fillId="0" borderId="3" xfId="0" applyFont="1" applyFill="1" applyBorder="1"/>
    <xf numFmtId="0" fontId="14" fillId="0" borderId="4" xfId="0" applyFont="1" applyFill="1" applyBorder="1"/>
    <xf numFmtId="0" fontId="10" fillId="0" borderId="6" xfId="0" applyFont="1" applyFill="1" applyBorder="1" applyAlignment="1">
      <alignment horizontal="center"/>
    </xf>
    <xf numFmtId="0" fontId="10" fillId="0" borderId="1" xfId="0" applyFont="1" applyFill="1" applyBorder="1" applyAlignment="1">
      <alignment horizontal="center"/>
    </xf>
    <xf numFmtId="182" fontId="7" fillId="0" borderId="12" xfId="0" applyNumberFormat="1" applyFont="1" applyFill="1" applyBorder="1" applyAlignment="1">
      <alignment horizontal="center" vertical="center"/>
    </xf>
    <xf numFmtId="182" fontId="7" fillId="0" borderId="13" xfId="0" applyNumberFormat="1" applyFont="1" applyFill="1" applyBorder="1" applyAlignment="1">
      <alignment horizontal="center" vertical="center"/>
    </xf>
    <xf numFmtId="182" fontId="7" fillId="0" borderId="14" xfId="0" applyNumberFormat="1" applyFont="1" applyFill="1" applyBorder="1" applyAlignment="1">
      <alignment horizontal="center" vertical="center"/>
    </xf>
    <xf numFmtId="0" fontId="19" fillId="3" borderId="8" xfId="0" applyFont="1" applyFill="1" applyBorder="1" applyAlignment="1">
      <alignment horizontal="left" vertical="center"/>
    </xf>
    <xf numFmtId="0" fontId="22" fillId="3" borderId="10" xfId="0" applyFont="1" applyFill="1" applyBorder="1" applyAlignment="1">
      <alignment horizontal="left" vertical="center"/>
    </xf>
    <xf numFmtId="182" fontId="19" fillId="3" borderId="13" xfId="0" applyNumberFormat="1" applyFont="1" applyFill="1" applyBorder="1" applyAlignment="1">
      <alignment horizontal="right" vertical="center"/>
    </xf>
    <xf numFmtId="0" fontId="22" fillId="3" borderId="10" xfId="0" quotePrefix="1" applyFont="1" applyFill="1" applyBorder="1" applyAlignment="1">
      <alignment horizontal="left" vertical="center"/>
    </xf>
    <xf numFmtId="0" fontId="9" fillId="3" borderId="10" xfId="0" quotePrefix="1" applyFont="1" applyFill="1" applyBorder="1" applyAlignment="1">
      <alignment horizontal="center" vertical="center"/>
    </xf>
    <xf numFmtId="0" fontId="9" fillId="3" borderId="10" xfId="0" applyFont="1" applyFill="1" applyBorder="1" applyAlignment="1">
      <alignment horizontal="center" vertical="center"/>
    </xf>
    <xf numFmtId="0" fontId="8" fillId="3" borderId="19" xfId="0" applyFont="1" applyFill="1" applyBorder="1" applyAlignment="1">
      <alignment vertical="center"/>
    </xf>
    <xf numFmtId="182" fontId="19" fillId="3" borderId="25" xfId="0" applyNumberFormat="1" applyFont="1" applyFill="1" applyBorder="1" applyAlignment="1">
      <alignment horizontal="right" vertical="center"/>
    </xf>
    <xf numFmtId="0" fontId="19" fillId="3" borderId="10" xfId="0" applyFont="1" applyFill="1" applyBorder="1" applyAlignment="1">
      <alignment horizontal="left" vertical="center"/>
    </xf>
    <xf numFmtId="0" fontId="22" fillId="3" borderId="8" xfId="0" applyFont="1" applyFill="1" applyBorder="1" applyAlignment="1">
      <alignment horizontal="left" vertical="center"/>
    </xf>
    <xf numFmtId="0" fontId="22" fillId="3" borderId="8" xfId="0" quotePrefix="1" applyFont="1" applyFill="1" applyBorder="1" applyAlignment="1">
      <alignment horizontal="left" vertical="center"/>
    </xf>
    <xf numFmtId="0" fontId="9" fillId="3" borderId="8" xfId="0" quotePrefix="1" applyFont="1" applyFill="1" applyBorder="1" applyAlignment="1">
      <alignment horizontal="center" vertical="center"/>
    </xf>
    <xf numFmtId="0" fontId="9" fillId="3" borderId="8" xfId="0" applyFont="1" applyFill="1" applyBorder="1" applyAlignment="1">
      <alignment horizontal="center" vertical="center"/>
    </xf>
    <xf numFmtId="0" fontId="19" fillId="3" borderId="19" xfId="0" applyFont="1" applyFill="1" applyBorder="1" applyAlignment="1">
      <alignment horizontal="left" vertical="center"/>
    </xf>
    <xf numFmtId="0" fontId="8" fillId="3" borderId="32" xfId="0" applyFont="1" applyFill="1" applyBorder="1" applyAlignment="1">
      <alignment vertical="center"/>
    </xf>
    <xf numFmtId="0" fontId="19" fillId="3" borderId="32" xfId="0" applyFont="1" applyFill="1" applyBorder="1" applyAlignment="1">
      <alignment horizontal="left" vertical="center"/>
    </xf>
    <xf numFmtId="0" fontId="25" fillId="2" borderId="7" xfId="0" applyFont="1" applyFill="1" applyBorder="1" applyAlignment="1" applyProtection="1">
      <alignment horizontal="center" vertical="center" wrapText="1"/>
    </xf>
    <xf numFmtId="182" fontId="18" fillId="0" borderId="33" xfId="0" applyNumberFormat="1" applyFont="1" applyFill="1" applyBorder="1" applyAlignment="1">
      <alignment horizontal="center" vertical="center"/>
    </xf>
    <xf numFmtId="0" fontId="0" fillId="0" borderId="13" xfId="0" applyBorder="1"/>
    <xf numFmtId="0" fontId="12" fillId="0" borderId="0" xfId="0" applyFont="1" applyAlignment="1">
      <alignment horizontal="center"/>
    </xf>
    <xf numFmtId="0" fontId="27" fillId="0" borderId="17" xfId="0" applyFont="1" applyFill="1" applyBorder="1" applyAlignment="1">
      <alignment horizontal="center" vertical="center" wrapText="1"/>
    </xf>
    <xf numFmtId="0" fontId="27" fillId="0" borderId="0" xfId="0" applyFont="1" applyFill="1" applyBorder="1" applyAlignment="1">
      <alignment horizontal="center" vertical="center" wrapText="1"/>
    </xf>
    <xf numFmtId="0" fontId="27" fillId="0" borderId="16" xfId="0" applyFont="1" applyFill="1" applyBorder="1" applyAlignment="1">
      <alignment horizontal="center" vertical="center" wrapText="1"/>
    </xf>
    <xf numFmtId="0" fontId="18" fillId="0" borderId="2" xfId="0" applyFont="1" applyBorder="1" applyAlignment="1">
      <alignment horizontal="center" vertical="center"/>
    </xf>
    <xf numFmtId="0" fontId="18" fillId="0" borderId="3" xfId="0" applyFont="1" applyBorder="1" applyAlignment="1">
      <alignment horizontal="center" vertical="center"/>
    </xf>
    <xf numFmtId="0" fontId="18" fillId="0" borderId="4" xfId="0" applyFont="1" applyBorder="1" applyAlignment="1">
      <alignment horizontal="center" vertical="center"/>
    </xf>
    <xf numFmtId="0" fontId="18" fillId="0" borderId="34" xfId="0" applyFont="1" applyFill="1" applyBorder="1" applyAlignment="1">
      <alignment horizontal="center" vertical="center" wrapText="1"/>
    </xf>
    <xf numFmtId="0" fontId="18" fillId="0" borderId="16" xfId="0" applyFont="1" applyFill="1" applyBorder="1" applyAlignment="1">
      <alignment horizontal="center" vertical="center" wrapText="1"/>
    </xf>
    <xf numFmtId="0" fontId="18" fillId="0" borderId="18" xfId="0" applyFont="1" applyBorder="1" applyAlignment="1">
      <alignment horizontal="center" vertical="center"/>
    </xf>
    <xf numFmtId="0" fontId="18" fillId="0" borderId="15" xfId="0" applyFont="1" applyBorder="1" applyAlignment="1">
      <alignment horizontal="center" vertical="center"/>
    </xf>
    <xf numFmtId="0" fontId="18" fillId="0" borderId="18" xfId="0" applyFont="1" applyBorder="1" applyAlignment="1">
      <alignment horizontal="center" vertical="center" wrapText="1"/>
    </xf>
    <xf numFmtId="0" fontId="18" fillId="0" borderId="15" xfId="0" applyFont="1" applyBorder="1" applyAlignment="1">
      <alignment horizontal="center" vertical="center" wrapText="1"/>
    </xf>
    <xf numFmtId="0" fontId="18" fillId="0" borderId="18" xfId="0" applyFont="1" applyFill="1" applyBorder="1" applyAlignment="1">
      <alignment horizontal="center" vertical="center" wrapText="1"/>
    </xf>
    <xf numFmtId="0" fontId="18" fillId="0" borderId="15" xfId="0" applyFont="1" applyFill="1" applyBorder="1" applyAlignment="1">
      <alignment horizontal="center" vertical="center" wrapText="1"/>
    </xf>
    <xf numFmtId="0" fontId="12" fillId="0" borderId="0" xfId="0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18" fillId="0" borderId="1" xfId="0" applyFont="1" applyFill="1" applyBorder="1" applyAlignment="1">
      <alignment horizontal="center" vertical="center" wrapText="1"/>
    </xf>
    <xf numFmtId="0" fontId="10" fillId="0" borderId="18" xfId="0" applyFont="1" applyBorder="1" applyAlignment="1">
      <alignment horizontal="center" vertical="center"/>
    </xf>
    <xf numFmtId="0" fontId="10" fillId="0" borderId="15" xfId="0" applyFont="1" applyBorder="1" applyAlignment="1">
      <alignment horizontal="center" vertical="center"/>
    </xf>
    <xf numFmtId="0" fontId="17" fillId="0" borderId="18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1" fillId="0" borderId="0" xfId="0" applyFont="1" applyAlignment="1">
      <alignment horizontal="center"/>
    </xf>
    <xf numFmtId="0" fontId="10" fillId="0" borderId="2" xfId="0" applyFont="1" applyFill="1" applyBorder="1" applyAlignment="1">
      <alignment horizontal="center"/>
    </xf>
    <xf numFmtId="0" fontId="10" fillId="0" borderId="3" xfId="0" applyFont="1" applyFill="1" applyBorder="1" applyAlignment="1">
      <alignment horizontal="center"/>
    </xf>
    <xf numFmtId="0" fontId="10" fillId="0" borderId="4" xfId="0" applyFont="1" applyFill="1" applyBorder="1" applyAlignment="1">
      <alignment horizontal="center"/>
    </xf>
    <xf numFmtId="0" fontId="12" fillId="0" borderId="35" xfId="0" applyFont="1" applyBorder="1" applyAlignment="1">
      <alignment horizontal="center"/>
    </xf>
    <xf numFmtId="0" fontId="10" fillId="0" borderId="2" xfId="0" applyFont="1" applyBorder="1" applyAlignment="1">
      <alignment horizontal="center"/>
    </xf>
    <xf numFmtId="0" fontId="10" fillId="0" borderId="3" xfId="0" applyFont="1" applyBorder="1" applyAlignment="1">
      <alignment horizontal="center"/>
    </xf>
    <xf numFmtId="0" fontId="10" fillId="0" borderId="4" xfId="0" applyFont="1" applyBorder="1" applyAlignment="1">
      <alignment horizontal="center"/>
    </xf>
    <xf numFmtId="0" fontId="7" fillId="0" borderId="36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314325</xdr:colOff>
      <xdr:row>10</xdr:row>
      <xdr:rowOff>0</xdr:rowOff>
    </xdr:from>
    <xdr:to>
      <xdr:col>0</xdr:col>
      <xdr:colOff>390525</xdr:colOff>
      <xdr:row>10</xdr:row>
      <xdr:rowOff>200025</xdr:rowOff>
    </xdr:to>
    <xdr:sp macro="" textlink="">
      <xdr:nvSpPr>
        <xdr:cNvPr id="1243" name="Text Box 1"/>
        <xdr:cNvSpPr txBox="1">
          <a:spLocks noChangeArrowheads="1"/>
        </xdr:cNvSpPr>
      </xdr:nvSpPr>
      <xdr:spPr bwMode="auto">
        <a:xfrm>
          <a:off x="314325" y="26955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314325</xdr:colOff>
      <xdr:row>14</xdr:row>
      <xdr:rowOff>0</xdr:rowOff>
    </xdr:from>
    <xdr:to>
      <xdr:col>0</xdr:col>
      <xdr:colOff>390525</xdr:colOff>
      <xdr:row>14</xdr:row>
      <xdr:rowOff>200025</xdr:rowOff>
    </xdr:to>
    <xdr:sp macro="" textlink="">
      <xdr:nvSpPr>
        <xdr:cNvPr id="1244" name="Text Box 3"/>
        <xdr:cNvSpPr txBox="1">
          <a:spLocks noChangeArrowheads="1"/>
        </xdr:cNvSpPr>
      </xdr:nvSpPr>
      <xdr:spPr bwMode="auto">
        <a:xfrm>
          <a:off x="314325" y="43624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K112"/>
  <sheetViews>
    <sheetView tabSelected="1" zoomScale="70" zoomScaleNormal="70" workbookViewId="0">
      <pane xSplit="2" ySplit="7" topLeftCell="C8" activePane="bottomRight" state="frozen"/>
      <selection pane="topRight" activeCell="C1" sqref="C1"/>
      <selection pane="bottomLeft" activeCell="A10" sqref="A10"/>
      <selection pane="bottomRight" activeCell="E17" sqref="E17"/>
    </sheetView>
  </sheetViews>
  <sheetFormatPr defaultRowHeight="12.75"/>
  <cols>
    <col min="1" max="1" width="30" customWidth="1"/>
    <col min="2" max="2" width="20" customWidth="1"/>
    <col min="3" max="6" width="13.7109375" customWidth="1"/>
    <col min="7" max="7" width="11.5703125" customWidth="1"/>
    <col min="8" max="10" width="13.7109375" customWidth="1"/>
    <col min="11" max="11" width="12.140625" customWidth="1"/>
    <col min="12" max="12" width="9.140625" customWidth="1"/>
  </cols>
  <sheetData>
    <row r="1" spans="1:11" ht="16.5" customHeight="1">
      <c r="A1" s="147" t="s">
        <v>51</v>
      </c>
      <c r="B1" s="147"/>
      <c r="C1" s="147"/>
      <c r="D1" s="147"/>
      <c r="E1" s="147"/>
      <c r="F1" s="147"/>
      <c r="G1" s="147"/>
      <c r="H1" s="147"/>
      <c r="I1" s="147"/>
      <c r="J1" s="147"/>
      <c r="K1" s="147"/>
    </row>
    <row r="2" spans="1:11" ht="15">
      <c r="A2" s="16"/>
      <c r="B2" s="15"/>
      <c r="C2" s="15"/>
      <c r="D2" s="15"/>
      <c r="E2" s="13"/>
      <c r="F2" s="13"/>
      <c r="G2" s="13"/>
      <c r="H2" s="13"/>
    </row>
    <row r="3" spans="1:11" ht="15">
      <c r="A3" s="17"/>
      <c r="C3" s="162" t="s">
        <v>57</v>
      </c>
      <c r="D3" s="162"/>
      <c r="E3" s="162"/>
      <c r="F3" s="162"/>
      <c r="G3" s="162"/>
      <c r="H3" s="13"/>
    </row>
    <row r="4" spans="1:11" ht="15">
      <c r="A4" s="12"/>
      <c r="C4" s="163" t="s">
        <v>54</v>
      </c>
      <c r="D4" s="163"/>
      <c r="E4" s="163"/>
      <c r="F4" s="163"/>
      <c r="G4" s="163"/>
      <c r="H4" s="13"/>
    </row>
    <row r="5" spans="1:11" ht="8.25" customHeight="1" thickBot="1">
      <c r="A5" s="4"/>
      <c r="B5" s="5"/>
      <c r="C5" s="5"/>
      <c r="D5" s="5"/>
      <c r="E5" s="5"/>
      <c r="F5" s="5"/>
      <c r="G5" s="5"/>
    </row>
    <row r="6" spans="1:11" ht="18" customHeight="1" thickBot="1">
      <c r="A6" s="156" t="s">
        <v>0</v>
      </c>
      <c r="B6" s="158" t="s">
        <v>41</v>
      </c>
      <c r="C6" s="152"/>
      <c r="D6" s="153"/>
      <c r="E6" s="19"/>
      <c r="F6" s="114" t="s">
        <v>10</v>
      </c>
      <c r="G6" s="154" t="s">
        <v>52</v>
      </c>
      <c r="H6" s="151" t="s">
        <v>42</v>
      </c>
      <c r="I6" s="152"/>
      <c r="J6" s="153"/>
      <c r="K6" s="160" t="s">
        <v>53</v>
      </c>
    </row>
    <row r="7" spans="1:11" ht="20.100000000000001" customHeight="1" thickBot="1">
      <c r="A7" s="157"/>
      <c r="B7" s="159"/>
      <c r="C7" s="45">
        <v>2017</v>
      </c>
      <c r="D7" s="45">
        <v>2018</v>
      </c>
      <c r="E7" s="45">
        <v>2019</v>
      </c>
      <c r="F7" s="113">
        <v>2020</v>
      </c>
      <c r="G7" s="155"/>
      <c r="H7" s="44">
        <v>2021</v>
      </c>
      <c r="I7" s="43">
        <v>2022</v>
      </c>
      <c r="J7" s="43">
        <v>2023</v>
      </c>
      <c r="K7" s="161"/>
    </row>
    <row r="8" spans="1:11" ht="21" customHeight="1">
      <c r="A8" s="50" t="s">
        <v>17</v>
      </c>
      <c r="B8" s="58"/>
      <c r="C8" s="97"/>
      <c r="D8" s="98"/>
      <c r="E8" s="99"/>
      <c r="F8" s="112"/>
      <c r="G8" s="51"/>
      <c r="H8" s="96"/>
      <c r="I8" s="97"/>
      <c r="J8" s="99"/>
      <c r="K8" s="51"/>
    </row>
    <row r="9" spans="1:11" ht="31.5" customHeight="1">
      <c r="A9" s="52" t="s">
        <v>21</v>
      </c>
      <c r="B9" s="59" t="s">
        <v>6</v>
      </c>
      <c r="C9" s="86"/>
      <c r="D9" s="101"/>
      <c r="E9" s="102"/>
      <c r="F9" s="106"/>
      <c r="G9" s="66" t="e">
        <f>F9/E9*100</f>
        <v>#DIV/0!</v>
      </c>
      <c r="H9" s="100"/>
      <c r="I9" s="86"/>
      <c r="J9" s="102"/>
      <c r="K9" s="66" t="e">
        <f>J9/C9*100</f>
        <v>#DIV/0!</v>
      </c>
    </row>
    <row r="10" spans="1:11" ht="52.5" customHeight="1">
      <c r="A10" s="53" t="s">
        <v>45</v>
      </c>
      <c r="B10" s="59" t="s">
        <v>43</v>
      </c>
      <c r="C10" s="86"/>
      <c r="D10" s="101"/>
      <c r="E10" s="102"/>
      <c r="F10" s="106"/>
      <c r="G10" s="66" t="e">
        <f>F10/E10*100</f>
        <v>#DIV/0!</v>
      </c>
      <c r="H10" s="100"/>
      <c r="I10" s="86"/>
      <c r="J10" s="102"/>
      <c r="K10" s="66" t="e">
        <f>J10/C10*100</f>
        <v>#DIV/0!</v>
      </c>
    </row>
    <row r="11" spans="1:11" ht="40.5" customHeight="1">
      <c r="A11" s="52" t="s">
        <v>18</v>
      </c>
      <c r="B11" s="59" t="s">
        <v>19</v>
      </c>
      <c r="C11" s="86"/>
      <c r="D11" s="101"/>
      <c r="E11" s="102"/>
      <c r="F11" s="106"/>
      <c r="G11" s="66" t="s">
        <v>34</v>
      </c>
      <c r="H11" s="100"/>
      <c r="I11" s="86"/>
      <c r="J11" s="102"/>
      <c r="K11" s="66" t="s">
        <v>34</v>
      </c>
    </row>
    <row r="12" spans="1:11" ht="22.5" customHeight="1">
      <c r="A12" s="54" t="s">
        <v>20</v>
      </c>
      <c r="B12" s="60"/>
      <c r="C12" s="86"/>
      <c r="D12" s="101"/>
      <c r="E12" s="102"/>
      <c r="F12" s="106"/>
      <c r="G12" s="66"/>
      <c r="H12" s="100"/>
      <c r="I12" s="86"/>
      <c r="J12" s="102"/>
      <c r="K12" s="66"/>
    </row>
    <row r="13" spans="1:11" ht="48" customHeight="1" thickBot="1">
      <c r="A13" s="63" t="s">
        <v>45</v>
      </c>
      <c r="B13" s="64" t="s">
        <v>43</v>
      </c>
      <c r="C13" s="87"/>
      <c r="D13" s="104"/>
      <c r="E13" s="105"/>
      <c r="F13" s="107"/>
      <c r="G13" s="67" t="e">
        <f>F13/E13*100</f>
        <v>#DIV/0!</v>
      </c>
      <c r="H13" s="103"/>
      <c r="I13" s="87"/>
      <c r="J13" s="105"/>
      <c r="K13" s="67" t="e">
        <f>J13/C13*100</f>
        <v>#DIV/0!</v>
      </c>
    </row>
    <row r="14" spans="1:11" ht="20.25" customHeight="1" thickBot="1">
      <c r="A14" s="148"/>
      <c r="B14" s="149"/>
      <c r="C14" s="149"/>
      <c r="D14" s="149"/>
      <c r="E14" s="149"/>
      <c r="F14" s="149"/>
      <c r="G14" s="149"/>
      <c r="H14" s="149"/>
      <c r="I14" s="149"/>
      <c r="J14" s="149"/>
      <c r="K14" s="150"/>
    </row>
    <row r="15" spans="1:11" ht="27.75" customHeight="1">
      <c r="A15" s="65" t="s">
        <v>44</v>
      </c>
      <c r="B15" s="144"/>
      <c r="C15" s="146"/>
      <c r="D15" s="70"/>
      <c r="E15" s="71"/>
      <c r="F15" s="108"/>
      <c r="G15" s="72"/>
      <c r="H15" s="68"/>
      <c r="I15" s="69"/>
      <c r="J15" s="71"/>
      <c r="K15" s="72"/>
    </row>
    <row r="16" spans="1:11" ht="49.5" customHeight="1">
      <c r="A16" s="49" t="s">
        <v>31</v>
      </c>
      <c r="B16" s="61" t="s">
        <v>32</v>
      </c>
      <c r="C16" s="145">
        <f>C20+C23</f>
        <v>1535864.7</v>
      </c>
      <c r="D16" s="74">
        <f>D20+D23</f>
        <v>1486827.5971599999</v>
      </c>
      <c r="E16" s="75">
        <f>E20+E23</f>
        <v>1713097.1675910058</v>
      </c>
      <c r="F16" s="109">
        <f>F20+F23</f>
        <v>1578975.2072106774</v>
      </c>
      <c r="G16" s="66">
        <f>E16/D16*100</f>
        <v>115.2182788954957</v>
      </c>
      <c r="H16" s="76">
        <f>H20+H23</f>
        <v>1649298.9668533392</v>
      </c>
      <c r="I16" s="77">
        <f>I20+I23</f>
        <v>1728045.6282219307</v>
      </c>
      <c r="J16" s="78">
        <f>J20+J23</f>
        <v>1811810.5761603415</v>
      </c>
      <c r="K16" s="66">
        <f>J16/C16*100</f>
        <v>117.96680893573122</v>
      </c>
    </row>
    <row r="17" spans="1:11" ht="46.5" customHeight="1">
      <c r="A17" s="55" t="s">
        <v>22</v>
      </c>
      <c r="B17" s="61" t="s">
        <v>23</v>
      </c>
      <c r="C17" s="73">
        <v>103</v>
      </c>
      <c r="D17" s="74">
        <v>96.7</v>
      </c>
      <c r="E17" s="75">
        <v>105.3</v>
      </c>
      <c r="F17" s="109">
        <v>87.8</v>
      </c>
      <c r="G17" s="66" t="s">
        <v>34</v>
      </c>
      <c r="H17" s="76">
        <v>100.2</v>
      </c>
      <c r="I17" s="77">
        <v>100.5</v>
      </c>
      <c r="J17" s="78">
        <v>100.8</v>
      </c>
      <c r="K17" s="66" t="s">
        <v>34</v>
      </c>
    </row>
    <row r="18" spans="1:11" ht="46.5" customHeight="1">
      <c r="A18" s="56" t="s">
        <v>24</v>
      </c>
      <c r="B18" s="61" t="s">
        <v>23</v>
      </c>
      <c r="C18" s="89">
        <v>94.3</v>
      </c>
      <c r="D18" s="91">
        <v>100.1</v>
      </c>
      <c r="E18" s="90">
        <v>109.4</v>
      </c>
      <c r="F18" s="110">
        <v>104.9</v>
      </c>
      <c r="G18" s="66" t="s">
        <v>34</v>
      </c>
      <c r="H18" s="88">
        <v>104.2</v>
      </c>
      <c r="I18" s="89">
        <v>104.2</v>
      </c>
      <c r="J18" s="90">
        <v>104</v>
      </c>
      <c r="K18" s="66" t="s">
        <v>34</v>
      </c>
    </row>
    <row r="19" spans="1:11" ht="18.75" customHeight="1">
      <c r="A19" s="56" t="s">
        <v>14</v>
      </c>
      <c r="B19" s="61"/>
      <c r="C19" s="73"/>
      <c r="D19" s="74"/>
      <c r="E19" s="75"/>
      <c r="F19" s="109"/>
      <c r="G19" s="66"/>
      <c r="H19" s="76"/>
      <c r="I19" s="77"/>
      <c r="J19" s="78"/>
      <c r="K19" s="66"/>
    </row>
    <row r="20" spans="1:11" ht="38.25" customHeight="1">
      <c r="A20" s="49" t="s">
        <v>25</v>
      </c>
      <c r="B20" s="61" t="s">
        <v>32</v>
      </c>
      <c r="C20" s="73">
        <v>1212907.7</v>
      </c>
      <c r="D20" s="74">
        <v>1152282.8999999999</v>
      </c>
      <c r="E20" s="75">
        <f>D20*E21%*E22%</f>
        <v>1303162.8229259998</v>
      </c>
      <c r="F20" s="109">
        <f>E20*F21%*F22%</f>
        <v>1094020.827800252</v>
      </c>
      <c r="G20" s="66">
        <f>F20/E20*100</f>
        <v>83.9512</v>
      </c>
      <c r="H20" s="76">
        <f>F20*H21%*H22%</f>
        <v>1144442.0597119101</v>
      </c>
      <c r="I20" s="77">
        <f>H20*I21%*I22%</f>
        <v>1197234.0274843606</v>
      </c>
      <c r="J20" s="78">
        <f>I20*J21%*J22%</f>
        <v>1253709.951028853</v>
      </c>
      <c r="K20" s="66">
        <f>J20/C20*100</f>
        <v>103.36400296814448</v>
      </c>
    </row>
    <row r="21" spans="1:11" ht="33.75" customHeight="1">
      <c r="A21" s="55" t="s">
        <v>26</v>
      </c>
      <c r="B21" s="61" t="s">
        <v>23</v>
      </c>
      <c r="C21" s="73">
        <v>103.6</v>
      </c>
      <c r="D21" s="74">
        <v>77.3</v>
      </c>
      <c r="E21" s="75">
        <v>103</v>
      </c>
      <c r="F21" s="109">
        <v>80.8</v>
      </c>
      <c r="G21" s="66" t="s">
        <v>34</v>
      </c>
      <c r="H21" s="76">
        <v>100.2</v>
      </c>
      <c r="I21" s="77">
        <v>100.3</v>
      </c>
      <c r="J21" s="78">
        <v>100.4</v>
      </c>
      <c r="K21" s="66" t="s">
        <v>34</v>
      </c>
    </row>
    <row r="22" spans="1:11" ht="30.75" customHeight="1">
      <c r="A22" s="56" t="s">
        <v>27</v>
      </c>
      <c r="B22" s="61" t="s">
        <v>23</v>
      </c>
      <c r="C22" s="89">
        <v>93.3</v>
      </c>
      <c r="D22" s="91">
        <v>122.9</v>
      </c>
      <c r="E22" s="90">
        <v>109.8</v>
      </c>
      <c r="F22" s="110">
        <v>103.9</v>
      </c>
      <c r="G22" s="66" t="s">
        <v>34</v>
      </c>
      <c r="H22" s="88">
        <v>104.4</v>
      </c>
      <c r="I22" s="89">
        <v>104.3</v>
      </c>
      <c r="J22" s="90">
        <v>104.3</v>
      </c>
      <c r="K22" s="66" t="s">
        <v>34</v>
      </c>
    </row>
    <row r="23" spans="1:11" ht="33" customHeight="1">
      <c r="A23" s="49" t="s">
        <v>28</v>
      </c>
      <c r="B23" s="61" t="s">
        <v>32</v>
      </c>
      <c r="C23" s="73">
        <v>322957</v>
      </c>
      <c r="D23" s="74">
        <f>C23*D24%*D25%</f>
        <v>334544.69715999998</v>
      </c>
      <c r="E23" s="75">
        <f>D23*E24%*E25%</f>
        <v>409934.34466500598</v>
      </c>
      <c r="F23" s="109">
        <f>E23*F24%*F25%</f>
        <v>484954.37941042538</v>
      </c>
      <c r="G23" s="66">
        <f>F23/E23*100</f>
        <v>118.30049999999999</v>
      </c>
      <c r="H23" s="76">
        <f>F23*H24%*H25%</f>
        <v>504856.9071414292</v>
      </c>
      <c r="I23" s="77">
        <f>H23*I24%*I25%</f>
        <v>530811.60073757009</v>
      </c>
      <c r="J23" s="78">
        <f>I23*J24%*J25%</f>
        <v>558100.62513148854</v>
      </c>
      <c r="K23" s="66">
        <f>J23/C23*100</f>
        <v>172.80957685744187</v>
      </c>
    </row>
    <row r="24" spans="1:11" ht="29.25" customHeight="1">
      <c r="A24" s="55" t="s">
        <v>29</v>
      </c>
      <c r="B24" s="61" t="s">
        <v>23</v>
      </c>
      <c r="C24" s="73">
        <v>127.7</v>
      </c>
      <c r="D24" s="74">
        <v>110.2</v>
      </c>
      <c r="E24" s="75">
        <v>116.7</v>
      </c>
      <c r="F24" s="109">
        <v>114.3</v>
      </c>
      <c r="G24" s="66" t="s">
        <v>34</v>
      </c>
      <c r="H24" s="76">
        <v>100.1</v>
      </c>
      <c r="I24" s="77">
        <v>101</v>
      </c>
      <c r="J24" s="78">
        <v>101</v>
      </c>
      <c r="K24" s="66" t="s">
        <v>34</v>
      </c>
    </row>
    <row r="25" spans="1:11" ht="34.5" customHeight="1" thickBot="1">
      <c r="A25" s="57" t="s">
        <v>30</v>
      </c>
      <c r="B25" s="62" t="s">
        <v>23</v>
      </c>
      <c r="C25" s="93">
        <v>86.5</v>
      </c>
      <c r="D25" s="95">
        <v>94</v>
      </c>
      <c r="E25" s="94">
        <v>105</v>
      </c>
      <c r="F25" s="111">
        <v>103.5</v>
      </c>
      <c r="G25" s="67" t="s">
        <v>34</v>
      </c>
      <c r="H25" s="92">
        <v>104</v>
      </c>
      <c r="I25" s="93">
        <v>104.1</v>
      </c>
      <c r="J25" s="94">
        <v>104.1</v>
      </c>
      <c r="K25" s="67" t="s">
        <v>34</v>
      </c>
    </row>
    <row r="26" spans="1:11" ht="24.75" customHeight="1">
      <c r="A26" s="3"/>
      <c r="B26" s="3"/>
      <c r="C26" s="3"/>
      <c r="D26" s="3"/>
      <c r="E26" s="3"/>
      <c r="F26" s="3"/>
      <c r="G26" s="3"/>
      <c r="H26" s="3"/>
      <c r="I26" s="3"/>
    </row>
    <row r="27" spans="1:11">
      <c r="A27" s="3"/>
      <c r="B27" s="3"/>
      <c r="C27" s="3"/>
      <c r="D27" s="3"/>
      <c r="E27" s="3"/>
      <c r="F27" s="3"/>
      <c r="G27" s="3"/>
      <c r="H27" s="3"/>
      <c r="I27" s="3"/>
    </row>
    <row r="28" spans="1:11">
      <c r="A28" s="3"/>
      <c r="B28" s="3"/>
      <c r="C28" s="3"/>
      <c r="D28" s="3"/>
      <c r="E28" s="3"/>
      <c r="F28" s="3"/>
      <c r="G28" s="3"/>
      <c r="H28" s="3"/>
      <c r="I28" s="3"/>
    </row>
    <row r="29" spans="1:11">
      <c r="A29" s="3"/>
      <c r="B29" s="3"/>
      <c r="C29" s="3"/>
      <c r="D29" s="3"/>
      <c r="E29" s="3"/>
      <c r="F29" s="3"/>
      <c r="G29" s="3"/>
      <c r="H29" s="3"/>
      <c r="I29" s="3"/>
    </row>
    <row r="30" spans="1:11">
      <c r="A30" s="3"/>
      <c r="B30" s="3"/>
      <c r="C30" s="3"/>
      <c r="D30" s="3"/>
      <c r="E30" s="3"/>
      <c r="F30" s="3"/>
      <c r="G30" s="3"/>
      <c r="H30" s="3"/>
      <c r="I30" s="3"/>
    </row>
    <row r="31" spans="1:11">
      <c r="A31" s="3"/>
      <c r="B31" s="3"/>
      <c r="C31" s="3"/>
      <c r="D31" s="3"/>
      <c r="E31" s="3"/>
      <c r="F31" s="3"/>
      <c r="G31" s="3"/>
      <c r="H31" s="3"/>
      <c r="I31" s="3"/>
    </row>
    <row r="32" spans="1:11">
      <c r="A32" s="3"/>
      <c r="B32" s="3"/>
      <c r="C32" s="3"/>
      <c r="D32" s="3"/>
      <c r="E32" s="3"/>
      <c r="F32" s="3"/>
      <c r="G32" s="3"/>
      <c r="H32" s="3"/>
      <c r="I32" s="3"/>
    </row>
    <row r="33" spans="1:9">
      <c r="A33" s="3"/>
      <c r="B33" s="3"/>
      <c r="C33" s="3"/>
      <c r="D33" s="3"/>
      <c r="E33" s="3"/>
      <c r="F33" s="3"/>
      <c r="G33" s="3"/>
      <c r="H33" s="3"/>
      <c r="I33" s="3"/>
    </row>
    <row r="34" spans="1:9">
      <c r="A34" s="3"/>
      <c r="B34" s="3"/>
      <c r="C34" s="3"/>
      <c r="D34" s="3"/>
      <c r="E34" s="3"/>
      <c r="F34" s="3"/>
      <c r="G34" s="3"/>
      <c r="H34" s="3"/>
      <c r="I34" s="3"/>
    </row>
    <row r="35" spans="1:9">
      <c r="A35" s="3"/>
      <c r="B35" s="3"/>
      <c r="C35" s="3"/>
      <c r="D35" s="3"/>
      <c r="E35" s="3"/>
      <c r="F35" s="3"/>
      <c r="G35" s="3"/>
      <c r="H35" s="3"/>
      <c r="I35" s="3"/>
    </row>
    <row r="36" spans="1:9">
      <c r="A36" s="3"/>
      <c r="B36" s="3"/>
      <c r="C36" s="3"/>
      <c r="D36" s="3"/>
      <c r="E36" s="3"/>
      <c r="F36" s="3"/>
      <c r="G36" s="3"/>
      <c r="H36" s="3"/>
      <c r="I36" s="3"/>
    </row>
    <row r="37" spans="1:9">
      <c r="A37" s="3"/>
      <c r="B37" s="3"/>
      <c r="C37" s="3"/>
      <c r="D37" s="3"/>
      <c r="E37" s="3"/>
      <c r="F37" s="3"/>
      <c r="G37" s="3"/>
      <c r="H37" s="3"/>
      <c r="I37" s="3"/>
    </row>
    <row r="38" spans="1:9">
      <c r="A38" s="3"/>
      <c r="B38" s="3"/>
      <c r="C38" s="3"/>
      <c r="D38" s="3"/>
      <c r="E38" s="3"/>
      <c r="F38" s="3"/>
      <c r="G38" s="3"/>
      <c r="H38" s="3"/>
      <c r="I38" s="3"/>
    </row>
    <row r="39" spans="1:9">
      <c r="A39" s="3"/>
      <c r="B39" s="3"/>
      <c r="C39" s="3"/>
      <c r="D39" s="3"/>
      <c r="E39" s="3"/>
      <c r="F39" s="3"/>
      <c r="G39" s="3"/>
      <c r="H39" s="3"/>
      <c r="I39" s="3"/>
    </row>
    <row r="40" spans="1:9">
      <c r="A40" s="3"/>
      <c r="B40" s="3"/>
      <c r="C40" s="3"/>
      <c r="D40" s="3"/>
      <c r="E40" s="3"/>
      <c r="F40" s="3"/>
      <c r="G40" s="3"/>
      <c r="H40" s="3"/>
      <c r="I40" s="3"/>
    </row>
    <row r="41" spans="1:9">
      <c r="A41" s="3"/>
      <c r="B41" s="3"/>
      <c r="C41" s="3"/>
      <c r="D41" s="3"/>
      <c r="E41" s="3"/>
      <c r="F41" s="3"/>
      <c r="G41" s="3"/>
      <c r="H41" s="3"/>
      <c r="I41" s="3"/>
    </row>
    <row r="42" spans="1:9">
      <c r="A42" s="3"/>
      <c r="B42" s="3"/>
      <c r="C42" s="3"/>
      <c r="D42" s="3"/>
      <c r="E42" s="3"/>
      <c r="F42" s="3"/>
      <c r="G42" s="3"/>
      <c r="H42" s="3"/>
      <c r="I42" s="3"/>
    </row>
    <row r="43" spans="1:9">
      <c r="A43" s="3"/>
      <c r="B43" s="3"/>
      <c r="C43" s="3"/>
      <c r="D43" s="3"/>
      <c r="E43" s="3"/>
      <c r="F43" s="3"/>
      <c r="G43" s="3"/>
      <c r="H43" s="3"/>
      <c r="I43" s="3"/>
    </row>
    <row r="44" spans="1:9">
      <c r="A44" s="3"/>
      <c r="B44" s="3"/>
      <c r="C44" s="3"/>
      <c r="D44" s="3"/>
      <c r="E44" s="3"/>
      <c r="F44" s="3"/>
      <c r="G44" s="3"/>
      <c r="H44" s="3"/>
      <c r="I44" s="3"/>
    </row>
    <row r="45" spans="1:9">
      <c r="A45" s="3"/>
      <c r="B45" s="3"/>
      <c r="C45" s="3"/>
      <c r="D45" s="3"/>
      <c r="E45" s="3"/>
      <c r="F45" s="3"/>
      <c r="G45" s="3"/>
      <c r="H45" s="3"/>
      <c r="I45" s="3"/>
    </row>
    <row r="46" spans="1:9">
      <c r="A46" s="3"/>
      <c r="B46" s="3"/>
      <c r="C46" s="3"/>
      <c r="D46" s="3"/>
      <c r="E46" s="3"/>
      <c r="F46" s="3"/>
      <c r="G46" s="3"/>
      <c r="H46" s="3"/>
      <c r="I46" s="3"/>
    </row>
    <row r="47" spans="1:9">
      <c r="A47" s="3"/>
      <c r="B47" s="3"/>
      <c r="C47" s="3"/>
      <c r="D47" s="3"/>
      <c r="E47" s="3"/>
      <c r="F47" s="3"/>
      <c r="G47" s="3"/>
      <c r="H47" s="3"/>
      <c r="I47" s="3"/>
    </row>
    <row r="48" spans="1:9">
      <c r="A48" s="3"/>
      <c r="B48" s="3"/>
      <c r="C48" s="3"/>
      <c r="D48" s="3"/>
      <c r="E48" s="3"/>
      <c r="F48" s="3"/>
      <c r="G48" s="3"/>
      <c r="H48" s="3"/>
      <c r="I48" s="3"/>
    </row>
    <row r="49" spans="1:9">
      <c r="A49" s="3"/>
      <c r="B49" s="3"/>
      <c r="C49" s="3"/>
      <c r="D49" s="3"/>
      <c r="E49" s="3"/>
      <c r="F49" s="3"/>
      <c r="G49" s="3"/>
      <c r="H49" s="3"/>
      <c r="I49" s="3"/>
    </row>
    <row r="50" spans="1:9">
      <c r="A50" s="3"/>
      <c r="B50" s="3"/>
      <c r="C50" s="3"/>
      <c r="D50" s="3"/>
      <c r="E50" s="3"/>
      <c r="F50" s="3"/>
      <c r="G50" s="3"/>
      <c r="H50" s="3"/>
      <c r="I50" s="3"/>
    </row>
    <row r="51" spans="1:9">
      <c r="A51" s="3"/>
      <c r="B51" s="3"/>
      <c r="C51" s="3"/>
      <c r="D51" s="3"/>
      <c r="E51" s="3"/>
      <c r="F51" s="3"/>
      <c r="G51" s="3"/>
      <c r="H51" s="3"/>
      <c r="I51" s="3"/>
    </row>
    <row r="52" spans="1:9">
      <c r="A52" s="3"/>
      <c r="B52" s="3"/>
      <c r="C52" s="3"/>
      <c r="D52" s="3"/>
      <c r="E52" s="3"/>
      <c r="F52" s="3"/>
      <c r="G52" s="3"/>
      <c r="H52" s="3"/>
      <c r="I52" s="3"/>
    </row>
    <row r="53" spans="1:9">
      <c r="A53" s="3"/>
      <c r="B53" s="3"/>
      <c r="C53" s="3"/>
      <c r="D53" s="3"/>
      <c r="E53" s="3"/>
      <c r="F53" s="3"/>
      <c r="G53" s="3"/>
      <c r="H53" s="3"/>
      <c r="I53" s="3"/>
    </row>
    <row r="54" spans="1:9">
      <c r="A54" s="3"/>
      <c r="B54" s="3"/>
      <c r="C54" s="3"/>
      <c r="D54" s="3"/>
      <c r="E54" s="3"/>
      <c r="F54" s="3"/>
      <c r="G54" s="3"/>
      <c r="H54" s="3"/>
      <c r="I54" s="3"/>
    </row>
    <row r="55" spans="1:9">
      <c r="A55" s="3"/>
      <c r="B55" s="3"/>
      <c r="C55" s="3"/>
      <c r="D55" s="3"/>
      <c r="E55" s="3"/>
      <c r="F55" s="3"/>
      <c r="G55" s="3"/>
      <c r="H55" s="3"/>
      <c r="I55" s="3"/>
    </row>
    <row r="56" spans="1:9">
      <c r="A56" s="3"/>
      <c r="B56" s="3"/>
      <c r="C56" s="3"/>
      <c r="D56" s="3"/>
      <c r="E56" s="3"/>
      <c r="F56" s="3"/>
      <c r="G56" s="3"/>
      <c r="H56" s="3"/>
      <c r="I56" s="3"/>
    </row>
    <row r="57" spans="1:9">
      <c r="A57" s="3"/>
      <c r="B57" s="3"/>
      <c r="C57" s="3"/>
      <c r="D57" s="3"/>
      <c r="E57" s="3"/>
      <c r="F57" s="3"/>
      <c r="G57" s="3"/>
      <c r="H57" s="3"/>
      <c r="I57" s="3"/>
    </row>
    <row r="58" spans="1:9">
      <c r="A58" s="3"/>
      <c r="B58" s="3"/>
      <c r="C58" s="3"/>
      <c r="D58" s="3"/>
      <c r="E58" s="3"/>
      <c r="F58" s="3"/>
      <c r="G58" s="3"/>
      <c r="H58" s="3"/>
      <c r="I58" s="3"/>
    </row>
    <row r="59" spans="1:9">
      <c r="A59" s="3"/>
      <c r="B59" s="3"/>
      <c r="C59" s="3"/>
      <c r="D59" s="3"/>
      <c r="E59" s="3"/>
      <c r="F59" s="3"/>
      <c r="G59" s="3"/>
      <c r="H59" s="3"/>
      <c r="I59" s="3"/>
    </row>
    <row r="60" spans="1:9">
      <c r="A60" s="3"/>
      <c r="B60" s="3"/>
      <c r="C60" s="3"/>
      <c r="D60" s="3"/>
      <c r="E60" s="3"/>
      <c r="F60" s="3"/>
      <c r="G60" s="3"/>
      <c r="H60" s="3"/>
      <c r="I60" s="3"/>
    </row>
    <row r="61" spans="1:9">
      <c r="A61" s="3"/>
      <c r="B61" s="3"/>
      <c r="C61" s="3"/>
      <c r="D61" s="3"/>
      <c r="E61" s="3"/>
      <c r="F61" s="3"/>
      <c r="G61" s="3"/>
      <c r="H61" s="3"/>
      <c r="I61" s="3"/>
    </row>
    <row r="62" spans="1:9">
      <c r="A62" s="3"/>
      <c r="B62" s="3"/>
      <c r="C62" s="3"/>
      <c r="D62" s="3"/>
      <c r="E62" s="3"/>
      <c r="F62" s="3"/>
      <c r="G62" s="3"/>
      <c r="H62" s="3"/>
      <c r="I62" s="3"/>
    </row>
    <row r="63" spans="1:9">
      <c r="A63" s="3"/>
      <c r="B63" s="3"/>
      <c r="C63" s="3"/>
      <c r="D63" s="3"/>
      <c r="E63" s="3"/>
      <c r="F63" s="3"/>
      <c r="G63" s="3"/>
      <c r="H63" s="3"/>
      <c r="I63" s="3"/>
    </row>
    <row r="64" spans="1:9">
      <c r="A64" s="3"/>
      <c r="B64" s="3"/>
      <c r="C64" s="3"/>
      <c r="D64" s="3"/>
      <c r="E64" s="3"/>
      <c r="F64" s="3"/>
      <c r="G64" s="3"/>
      <c r="H64" s="3"/>
      <c r="I64" s="3"/>
    </row>
    <row r="65" spans="1:9">
      <c r="A65" s="3"/>
      <c r="B65" s="3"/>
      <c r="C65" s="3"/>
      <c r="D65" s="3"/>
      <c r="E65" s="3"/>
      <c r="F65" s="3"/>
      <c r="G65" s="3"/>
      <c r="H65" s="3"/>
      <c r="I65" s="3"/>
    </row>
    <row r="66" spans="1:9">
      <c r="A66" s="3"/>
      <c r="B66" s="3"/>
      <c r="C66" s="3"/>
      <c r="D66" s="3"/>
      <c r="E66" s="3"/>
      <c r="F66" s="3"/>
      <c r="G66" s="3"/>
      <c r="H66" s="3"/>
      <c r="I66" s="3"/>
    </row>
    <row r="67" spans="1:9">
      <c r="A67" s="3"/>
      <c r="B67" s="3"/>
      <c r="C67" s="3"/>
      <c r="D67" s="3"/>
      <c r="E67" s="3"/>
      <c r="F67" s="3"/>
      <c r="G67" s="3"/>
      <c r="H67" s="3"/>
      <c r="I67" s="3"/>
    </row>
    <row r="68" spans="1:9">
      <c r="A68" s="3"/>
      <c r="B68" s="3"/>
      <c r="C68" s="3"/>
      <c r="D68" s="3"/>
      <c r="E68" s="3"/>
      <c r="F68" s="3"/>
      <c r="G68" s="3"/>
      <c r="H68" s="3"/>
      <c r="I68" s="3"/>
    </row>
    <row r="69" spans="1:9">
      <c r="A69" s="3"/>
      <c r="B69" s="3"/>
      <c r="C69" s="3"/>
      <c r="D69" s="3"/>
      <c r="E69" s="3"/>
      <c r="F69" s="3"/>
      <c r="G69" s="3"/>
      <c r="H69" s="3"/>
      <c r="I69" s="3"/>
    </row>
    <row r="70" spans="1:9">
      <c r="A70" s="3"/>
      <c r="B70" s="3"/>
      <c r="C70" s="3"/>
      <c r="D70" s="3"/>
      <c r="E70" s="3"/>
      <c r="F70" s="3"/>
      <c r="G70" s="3"/>
      <c r="H70" s="3"/>
      <c r="I70" s="3"/>
    </row>
    <row r="71" spans="1:9">
      <c r="A71" s="3"/>
      <c r="B71" s="3"/>
      <c r="C71" s="3"/>
      <c r="D71" s="3"/>
      <c r="E71" s="3"/>
      <c r="F71" s="3"/>
      <c r="G71" s="3"/>
      <c r="H71" s="3"/>
      <c r="I71" s="3"/>
    </row>
    <row r="72" spans="1:9">
      <c r="A72" s="3"/>
      <c r="B72" s="3"/>
      <c r="C72" s="3"/>
      <c r="D72" s="3"/>
      <c r="E72" s="3"/>
      <c r="F72" s="3"/>
      <c r="G72" s="3"/>
      <c r="H72" s="3"/>
      <c r="I72" s="3"/>
    </row>
    <row r="73" spans="1:9">
      <c r="A73" s="3"/>
      <c r="B73" s="3"/>
      <c r="C73" s="3"/>
      <c r="D73" s="3"/>
      <c r="E73" s="3"/>
      <c r="F73" s="3"/>
      <c r="G73" s="3"/>
      <c r="H73" s="3"/>
      <c r="I73" s="3"/>
    </row>
    <row r="74" spans="1:9">
      <c r="A74" s="3"/>
      <c r="B74" s="3"/>
      <c r="C74" s="3"/>
      <c r="D74" s="3"/>
      <c r="E74" s="3"/>
      <c r="F74" s="3"/>
      <c r="G74" s="3"/>
      <c r="H74" s="3"/>
      <c r="I74" s="3"/>
    </row>
    <row r="75" spans="1:9">
      <c r="A75" s="3"/>
      <c r="B75" s="3"/>
      <c r="C75" s="3"/>
      <c r="D75" s="3"/>
      <c r="E75" s="3"/>
      <c r="F75" s="3"/>
      <c r="G75" s="3"/>
      <c r="H75" s="3"/>
      <c r="I75" s="3"/>
    </row>
    <row r="76" spans="1:9">
      <c r="A76" s="3"/>
      <c r="B76" s="3"/>
      <c r="C76" s="3"/>
      <c r="D76" s="3"/>
      <c r="E76" s="3"/>
      <c r="F76" s="3"/>
      <c r="G76" s="3"/>
      <c r="H76" s="3"/>
      <c r="I76" s="3"/>
    </row>
    <row r="77" spans="1:9">
      <c r="A77" s="3"/>
      <c r="B77" s="3"/>
      <c r="C77" s="3"/>
      <c r="D77" s="3"/>
      <c r="E77" s="3"/>
      <c r="F77" s="3"/>
      <c r="G77" s="3"/>
      <c r="H77" s="3"/>
      <c r="I77" s="3"/>
    </row>
    <row r="78" spans="1:9">
      <c r="A78" s="3"/>
      <c r="B78" s="3"/>
      <c r="C78" s="3"/>
      <c r="D78" s="3"/>
      <c r="E78" s="3"/>
      <c r="F78" s="3"/>
      <c r="G78" s="3"/>
      <c r="H78" s="3"/>
      <c r="I78" s="3"/>
    </row>
    <row r="79" spans="1:9">
      <c r="A79" s="3"/>
      <c r="B79" s="3"/>
      <c r="C79" s="3"/>
      <c r="D79" s="3"/>
      <c r="E79" s="3"/>
      <c r="F79" s="3"/>
      <c r="G79" s="3"/>
      <c r="H79" s="3"/>
      <c r="I79" s="3"/>
    </row>
    <row r="80" spans="1:9">
      <c r="A80" s="3"/>
      <c r="B80" s="3"/>
      <c r="C80" s="3"/>
      <c r="D80" s="3"/>
      <c r="E80" s="3"/>
      <c r="F80" s="3"/>
      <c r="G80" s="3"/>
      <c r="H80" s="3"/>
      <c r="I80" s="3"/>
    </row>
    <row r="81" spans="1:9">
      <c r="A81" s="3"/>
      <c r="B81" s="3"/>
      <c r="C81" s="3"/>
      <c r="D81" s="3"/>
      <c r="E81" s="3"/>
      <c r="F81" s="3"/>
      <c r="G81" s="3"/>
      <c r="H81" s="3"/>
      <c r="I81" s="3"/>
    </row>
    <row r="82" spans="1:9">
      <c r="A82" s="3"/>
      <c r="B82" s="3"/>
      <c r="C82" s="3"/>
      <c r="D82" s="3"/>
      <c r="E82" s="3"/>
      <c r="F82" s="3"/>
      <c r="G82" s="3"/>
      <c r="H82" s="3"/>
      <c r="I82" s="3"/>
    </row>
    <row r="83" spans="1:9">
      <c r="A83" s="3"/>
      <c r="B83" s="3"/>
      <c r="C83" s="3"/>
      <c r="D83" s="3"/>
      <c r="E83" s="3"/>
      <c r="F83" s="3"/>
      <c r="G83" s="3"/>
      <c r="H83" s="3"/>
      <c r="I83" s="3"/>
    </row>
    <row r="84" spans="1:9">
      <c r="A84" s="3"/>
      <c r="B84" s="3"/>
      <c r="C84" s="3"/>
      <c r="D84" s="3"/>
      <c r="E84" s="3"/>
      <c r="F84" s="3"/>
      <c r="G84" s="3"/>
      <c r="H84" s="3"/>
      <c r="I84" s="3"/>
    </row>
    <row r="85" spans="1:9">
      <c r="A85" s="3"/>
      <c r="B85" s="3"/>
      <c r="C85" s="3"/>
      <c r="D85" s="3"/>
      <c r="E85" s="3"/>
      <c r="F85" s="3"/>
      <c r="G85" s="3"/>
      <c r="H85" s="3"/>
      <c r="I85" s="3"/>
    </row>
    <row r="86" spans="1:9">
      <c r="A86" s="3"/>
      <c r="B86" s="3"/>
      <c r="C86" s="3"/>
      <c r="D86" s="3"/>
      <c r="E86" s="3"/>
      <c r="F86" s="3"/>
      <c r="G86" s="3"/>
      <c r="H86" s="3"/>
      <c r="I86" s="3"/>
    </row>
    <row r="87" spans="1:9">
      <c r="A87" s="3"/>
      <c r="B87" s="3"/>
      <c r="C87" s="3"/>
      <c r="D87" s="3"/>
      <c r="E87" s="3"/>
      <c r="F87" s="3"/>
      <c r="G87" s="3"/>
      <c r="H87" s="3"/>
      <c r="I87" s="3"/>
    </row>
    <row r="88" spans="1:9">
      <c r="A88" s="3"/>
      <c r="B88" s="3"/>
      <c r="C88" s="3"/>
      <c r="D88" s="3"/>
      <c r="E88" s="3"/>
      <c r="F88" s="3"/>
      <c r="G88" s="3"/>
      <c r="H88" s="3"/>
      <c r="I88" s="3"/>
    </row>
    <row r="89" spans="1:9">
      <c r="A89" s="3"/>
      <c r="B89" s="3"/>
      <c r="C89" s="3"/>
      <c r="D89" s="3"/>
      <c r="E89" s="3"/>
      <c r="F89" s="3"/>
      <c r="G89" s="3"/>
      <c r="H89" s="3"/>
      <c r="I89" s="3"/>
    </row>
    <row r="90" spans="1:9">
      <c r="A90" s="3"/>
      <c r="B90" s="3"/>
      <c r="C90" s="3"/>
      <c r="D90" s="3"/>
      <c r="E90" s="3"/>
      <c r="F90" s="3"/>
      <c r="G90" s="3"/>
      <c r="H90" s="3"/>
      <c r="I90" s="3"/>
    </row>
    <row r="91" spans="1:9">
      <c r="A91" s="3"/>
      <c r="B91" s="3"/>
      <c r="C91" s="3"/>
      <c r="D91" s="3"/>
      <c r="E91" s="3"/>
      <c r="F91" s="3"/>
      <c r="G91" s="3"/>
      <c r="H91" s="3"/>
      <c r="I91" s="3"/>
    </row>
    <row r="92" spans="1:9">
      <c r="A92" s="3"/>
      <c r="B92" s="3"/>
      <c r="C92" s="3"/>
      <c r="D92" s="3"/>
      <c r="E92" s="3"/>
      <c r="F92" s="3"/>
      <c r="G92" s="3"/>
      <c r="H92" s="3"/>
      <c r="I92" s="3"/>
    </row>
    <row r="93" spans="1:9">
      <c r="A93" s="3"/>
      <c r="B93" s="3"/>
      <c r="C93" s="3"/>
      <c r="D93" s="3"/>
      <c r="E93" s="3"/>
      <c r="F93" s="3"/>
      <c r="G93" s="3"/>
      <c r="H93" s="3"/>
      <c r="I93" s="3"/>
    </row>
    <row r="94" spans="1:9">
      <c r="A94" s="3"/>
      <c r="B94" s="3"/>
      <c r="C94" s="3"/>
      <c r="D94" s="3"/>
      <c r="E94" s="3"/>
      <c r="F94" s="3"/>
      <c r="G94" s="3"/>
      <c r="H94" s="3"/>
      <c r="I94" s="3"/>
    </row>
    <row r="95" spans="1:9">
      <c r="A95" s="3"/>
      <c r="B95" s="3"/>
      <c r="C95" s="3"/>
      <c r="D95" s="3"/>
      <c r="E95" s="3"/>
      <c r="F95" s="3"/>
      <c r="G95" s="3"/>
      <c r="H95" s="3"/>
      <c r="I95" s="3"/>
    </row>
    <row r="96" spans="1:9">
      <c r="A96" s="3"/>
      <c r="B96" s="3"/>
      <c r="C96" s="3"/>
      <c r="D96" s="3"/>
      <c r="E96" s="3"/>
      <c r="F96" s="3"/>
      <c r="G96" s="3"/>
      <c r="H96" s="3"/>
      <c r="I96" s="3"/>
    </row>
    <row r="97" spans="1:9">
      <c r="A97" s="3"/>
      <c r="B97" s="3"/>
      <c r="C97" s="3"/>
      <c r="D97" s="3"/>
      <c r="E97" s="3"/>
      <c r="F97" s="3"/>
      <c r="G97" s="3"/>
      <c r="H97" s="3"/>
      <c r="I97" s="3"/>
    </row>
    <row r="98" spans="1:9">
      <c r="A98" s="3"/>
      <c r="B98" s="3"/>
      <c r="C98" s="3"/>
      <c r="D98" s="3"/>
      <c r="E98" s="3"/>
      <c r="F98" s="3"/>
      <c r="G98" s="3"/>
      <c r="H98" s="3"/>
      <c r="I98" s="3"/>
    </row>
    <row r="99" spans="1:9">
      <c r="A99" s="3"/>
      <c r="B99" s="3"/>
      <c r="C99" s="3"/>
      <c r="D99" s="3"/>
      <c r="E99" s="3"/>
      <c r="F99" s="3"/>
      <c r="G99" s="3"/>
      <c r="H99" s="3"/>
      <c r="I99" s="3"/>
    </row>
    <row r="100" spans="1:9">
      <c r="A100" s="3"/>
      <c r="B100" s="3"/>
      <c r="C100" s="3"/>
      <c r="D100" s="3"/>
      <c r="E100" s="3"/>
      <c r="F100" s="3"/>
      <c r="G100" s="3"/>
      <c r="H100" s="3"/>
      <c r="I100" s="3"/>
    </row>
    <row r="101" spans="1:9">
      <c r="A101" s="3"/>
      <c r="B101" s="3"/>
      <c r="C101" s="3"/>
      <c r="D101" s="3"/>
      <c r="E101" s="3"/>
      <c r="F101" s="3"/>
      <c r="G101" s="3"/>
      <c r="H101" s="3"/>
      <c r="I101" s="3"/>
    </row>
    <row r="102" spans="1:9">
      <c r="A102" s="3"/>
      <c r="B102" s="3"/>
      <c r="C102" s="3"/>
      <c r="D102" s="3"/>
      <c r="E102" s="3"/>
      <c r="F102" s="3"/>
      <c r="G102" s="3"/>
      <c r="H102" s="3"/>
      <c r="I102" s="3"/>
    </row>
    <row r="103" spans="1:9">
      <c r="A103" s="3"/>
      <c r="B103" s="3"/>
      <c r="C103" s="3"/>
      <c r="D103" s="3"/>
      <c r="E103" s="3"/>
      <c r="F103" s="3"/>
      <c r="G103" s="3"/>
      <c r="H103" s="3"/>
      <c r="I103" s="3"/>
    </row>
    <row r="104" spans="1:9">
      <c r="A104" s="3"/>
      <c r="B104" s="3"/>
      <c r="C104" s="3"/>
      <c r="D104" s="3"/>
      <c r="E104" s="3"/>
      <c r="F104" s="3"/>
      <c r="G104" s="3"/>
      <c r="H104" s="3"/>
      <c r="I104" s="3"/>
    </row>
    <row r="105" spans="1:9">
      <c r="A105" s="3"/>
      <c r="B105" s="3"/>
      <c r="C105" s="3"/>
      <c r="D105" s="3"/>
      <c r="E105" s="3"/>
      <c r="F105" s="3"/>
      <c r="G105" s="3"/>
      <c r="H105" s="3"/>
      <c r="I105" s="3"/>
    </row>
    <row r="106" spans="1:9">
      <c r="A106" s="3"/>
      <c r="B106" s="3"/>
      <c r="C106" s="3"/>
      <c r="D106" s="3"/>
      <c r="E106" s="3"/>
      <c r="F106" s="3"/>
      <c r="G106" s="3"/>
      <c r="H106" s="3"/>
      <c r="I106" s="3"/>
    </row>
    <row r="107" spans="1:9">
      <c r="A107" s="3"/>
      <c r="B107" s="3"/>
      <c r="C107" s="3"/>
      <c r="D107" s="3"/>
      <c r="E107" s="3"/>
      <c r="F107" s="3"/>
      <c r="G107" s="3"/>
      <c r="H107" s="3"/>
      <c r="I107" s="3"/>
    </row>
    <row r="108" spans="1:9">
      <c r="A108" s="3"/>
      <c r="B108" s="3"/>
      <c r="C108" s="3"/>
      <c r="D108" s="3"/>
      <c r="E108" s="3"/>
      <c r="F108" s="3"/>
      <c r="G108" s="3"/>
      <c r="H108" s="3"/>
      <c r="I108" s="3"/>
    </row>
    <row r="109" spans="1:9">
      <c r="A109" s="3"/>
      <c r="B109" s="3"/>
      <c r="C109" s="3"/>
      <c r="D109" s="3"/>
      <c r="E109" s="3"/>
      <c r="F109" s="3"/>
      <c r="G109" s="3"/>
      <c r="H109" s="3"/>
      <c r="I109" s="3"/>
    </row>
    <row r="110" spans="1:9">
      <c r="A110" s="3"/>
      <c r="B110" s="3"/>
      <c r="C110" s="3"/>
      <c r="D110" s="3"/>
      <c r="E110" s="3"/>
      <c r="F110" s="3"/>
      <c r="G110" s="3"/>
      <c r="H110" s="3"/>
      <c r="I110" s="3"/>
    </row>
    <row r="111" spans="1:9">
      <c r="A111" s="3"/>
      <c r="B111" s="3"/>
      <c r="C111" s="3"/>
      <c r="D111" s="3"/>
      <c r="E111" s="3"/>
      <c r="F111" s="3"/>
      <c r="G111" s="3"/>
      <c r="H111" s="3"/>
      <c r="I111" s="3"/>
    </row>
    <row r="112" spans="1:9">
      <c r="B112" s="3"/>
      <c r="C112" s="3"/>
      <c r="D112" s="3"/>
      <c r="E112" s="3"/>
      <c r="F112" s="3"/>
      <c r="G112" s="3"/>
      <c r="H112" s="3"/>
      <c r="I112" s="3"/>
    </row>
  </sheetData>
  <mergeCells count="10">
    <mergeCell ref="A1:K1"/>
    <mergeCell ref="A14:K14"/>
    <mergeCell ref="H6:J6"/>
    <mergeCell ref="G6:G7"/>
    <mergeCell ref="A6:A7"/>
    <mergeCell ref="B6:B7"/>
    <mergeCell ref="K6:K7"/>
    <mergeCell ref="C6:D6"/>
    <mergeCell ref="C3:G3"/>
    <mergeCell ref="C4:G4"/>
  </mergeCells>
  <phoneticPr fontId="5" type="noConversion"/>
  <pageMargins left="0.31496062992125984" right="0.31496062992125984" top="0.39370078740157483" bottom="0.39370078740157483" header="0.31496062992125984" footer="0.31496062992125984"/>
  <pageSetup paperSize="9" scale="70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2"/>
  <dimension ref="A1:J127"/>
  <sheetViews>
    <sheetView zoomScale="80" zoomScaleNormal="80" workbookViewId="0">
      <selection activeCell="H14" sqref="H14"/>
    </sheetView>
  </sheetViews>
  <sheetFormatPr defaultRowHeight="12.75"/>
  <cols>
    <col min="1" max="1" width="38.7109375" customWidth="1"/>
    <col min="2" max="4" width="11.7109375" customWidth="1"/>
    <col min="5" max="6" width="10.7109375" customWidth="1"/>
    <col min="7" max="9" width="11.7109375" customWidth="1"/>
    <col min="10" max="10" width="12.5703125" customWidth="1"/>
  </cols>
  <sheetData>
    <row r="1" spans="1:10" ht="15">
      <c r="A1" s="169" t="s">
        <v>55</v>
      </c>
      <c r="B1" s="169"/>
      <c r="C1" s="169"/>
      <c r="D1" s="169"/>
      <c r="E1" s="169"/>
      <c r="F1" s="169"/>
      <c r="G1" s="169"/>
      <c r="H1" s="169"/>
      <c r="I1" s="169"/>
      <c r="J1" s="169"/>
    </row>
    <row r="2" spans="1:10" ht="15">
      <c r="A2" s="79"/>
      <c r="B2" s="79"/>
      <c r="C2" s="79"/>
      <c r="D2" s="79"/>
      <c r="E2" s="79"/>
      <c r="F2" s="79"/>
      <c r="G2" s="79"/>
      <c r="H2" s="79"/>
      <c r="I2" s="79"/>
      <c r="J2" s="79"/>
    </row>
    <row r="3" spans="1:10" ht="16.5" customHeight="1">
      <c r="A3" s="14"/>
      <c r="C3" s="174" t="s">
        <v>57</v>
      </c>
      <c r="D3" s="174"/>
      <c r="E3" s="174"/>
      <c r="F3" s="174"/>
    </row>
    <row r="4" spans="1:10" ht="15.75">
      <c r="A4" s="1"/>
      <c r="C4" s="163" t="s">
        <v>54</v>
      </c>
      <c r="D4" s="163"/>
      <c r="E4" s="163"/>
      <c r="F4" s="163"/>
    </row>
    <row r="5" spans="1:10" ht="7.5" customHeight="1">
      <c r="A5" s="1"/>
      <c r="B5" s="2"/>
      <c r="E5" s="2"/>
      <c r="F5" s="2"/>
    </row>
    <row r="6" spans="1:10" ht="14.25" customHeight="1">
      <c r="A6" s="170" t="s">
        <v>46</v>
      </c>
      <c r="B6" s="170"/>
      <c r="C6" s="170"/>
      <c r="D6" s="170"/>
      <c r="E6" s="170"/>
      <c r="F6" s="170"/>
      <c r="G6" s="170"/>
      <c r="H6" s="170"/>
      <c r="I6" s="170"/>
      <c r="J6" s="170"/>
    </row>
    <row r="7" spans="1:10" ht="14.25" customHeight="1">
      <c r="A7" s="170" t="s">
        <v>47</v>
      </c>
      <c r="B7" s="170"/>
      <c r="C7" s="170"/>
      <c r="D7" s="170"/>
      <c r="E7" s="170"/>
      <c r="F7" s="170"/>
      <c r="G7" s="170"/>
      <c r="H7" s="170"/>
      <c r="I7" s="170"/>
      <c r="J7" s="170"/>
    </row>
    <row r="8" spans="1:10" ht="9" customHeight="1" thickBot="1"/>
    <row r="9" spans="1:10" ht="18" customHeight="1" thickBot="1">
      <c r="A9" s="165" t="s">
        <v>0</v>
      </c>
      <c r="B9" s="167" t="s">
        <v>41</v>
      </c>
      <c r="C9" s="171" t="s">
        <v>39</v>
      </c>
      <c r="D9" s="172"/>
      <c r="E9" s="173"/>
      <c r="F9" s="119" t="s">
        <v>10</v>
      </c>
      <c r="G9" s="120" t="s">
        <v>13</v>
      </c>
      <c r="H9" s="121"/>
      <c r="I9" s="122"/>
      <c r="J9" s="160" t="s">
        <v>53</v>
      </c>
    </row>
    <row r="10" spans="1:10" ht="20.100000000000001" customHeight="1" thickBot="1">
      <c r="A10" s="166"/>
      <c r="B10" s="168"/>
      <c r="C10" s="123">
        <v>2017</v>
      </c>
      <c r="D10" s="123">
        <v>2018</v>
      </c>
      <c r="E10" s="123">
        <v>2019</v>
      </c>
      <c r="F10" s="123">
        <v>2020</v>
      </c>
      <c r="G10" s="120">
        <v>2021</v>
      </c>
      <c r="H10" s="124">
        <v>2022</v>
      </c>
      <c r="I10" s="124">
        <v>2023</v>
      </c>
      <c r="J10" s="164"/>
    </row>
    <row r="11" spans="1:10" ht="24.95" customHeight="1">
      <c r="A11" s="20" t="s">
        <v>35</v>
      </c>
      <c r="B11" s="26" t="s">
        <v>6</v>
      </c>
      <c r="C11" s="118">
        <v>50856.1</v>
      </c>
      <c r="D11" s="118">
        <v>31823.1</v>
      </c>
      <c r="E11" s="118">
        <f>D11*E12%</f>
        <v>33382.431900000003</v>
      </c>
      <c r="F11" s="118">
        <f>E11*F12%</f>
        <v>24035.350968000002</v>
      </c>
      <c r="G11" s="118">
        <f>F11*G12%</f>
        <v>24732.376146072005</v>
      </c>
      <c r="H11" s="118">
        <f>G11*103.1%</f>
        <v>25499.079806600235</v>
      </c>
      <c r="I11" s="125">
        <f>H11*I12%</f>
        <v>26340.549440218041</v>
      </c>
      <c r="J11" s="81">
        <f>I11/C11*100</f>
        <v>51.794277265102991</v>
      </c>
    </row>
    <row r="12" spans="1:10" ht="13.5" customHeight="1">
      <c r="A12" s="128" t="s">
        <v>40</v>
      </c>
      <c r="B12" s="129"/>
      <c r="C12" s="130"/>
      <c r="D12" s="130">
        <f>D11/C11*100</f>
        <v>62.574794370783451</v>
      </c>
      <c r="E12" s="130">
        <v>104.9</v>
      </c>
      <c r="F12" s="130">
        <v>72</v>
      </c>
      <c r="G12" s="130">
        <v>102.9</v>
      </c>
      <c r="H12" s="130">
        <f>H11/G11*100</f>
        <v>103.1</v>
      </c>
      <c r="I12" s="130">
        <v>103.3</v>
      </c>
      <c r="J12" s="82"/>
    </row>
    <row r="13" spans="1:10" ht="30" customHeight="1">
      <c r="A13" s="21" t="s">
        <v>36</v>
      </c>
      <c r="B13" s="27" t="s">
        <v>12</v>
      </c>
      <c r="C13" s="126">
        <v>8705.9</v>
      </c>
      <c r="D13" s="126">
        <v>4702.7</v>
      </c>
      <c r="E13" s="126">
        <f>D13*125%</f>
        <v>5878.375</v>
      </c>
      <c r="F13" s="126">
        <f>E13*102.7%</f>
        <v>6037.0911250000008</v>
      </c>
      <c r="G13" s="126">
        <f>F13*102.8%</f>
        <v>6206.1296765000006</v>
      </c>
      <c r="H13" s="126">
        <f>G13*103%</f>
        <v>6392.313566795001</v>
      </c>
      <c r="I13" s="127">
        <f>H13*103.2%</f>
        <v>6596.8676009324408</v>
      </c>
      <c r="J13" s="82">
        <f>I13/C13*100</f>
        <v>75.774676953932868</v>
      </c>
    </row>
    <row r="14" spans="1:10" s="25" customFormat="1" ht="13.5" customHeight="1">
      <c r="A14" s="128" t="s">
        <v>40</v>
      </c>
      <c r="B14" s="131"/>
      <c r="C14" s="130"/>
      <c r="D14" s="130">
        <f t="shared" ref="D14:I14" si="0">D13/C13*100</f>
        <v>54.017390505289519</v>
      </c>
      <c r="E14" s="130">
        <f>E13/D13*100</f>
        <v>125</v>
      </c>
      <c r="F14" s="130">
        <f>F13/E13*100</f>
        <v>102.70000000000002</v>
      </c>
      <c r="G14" s="130">
        <f t="shared" si="0"/>
        <v>102.8</v>
      </c>
      <c r="H14" s="130">
        <f t="shared" si="0"/>
        <v>103</v>
      </c>
      <c r="I14" s="130">
        <f t="shared" si="0"/>
        <v>103.2</v>
      </c>
      <c r="J14" s="82"/>
    </row>
    <row r="15" spans="1:10" ht="28.5" customHeight="1">
      <c r="A15" s="21" t="s">
        <v>38</v>
      </c>
      <c r="B15" s="27" t="s">
        <v>12</v>
      </c>
      <c r="C15" s="126">
        <v>1086.5</v>
      </c>
      <c r="D15" s="126">
        <v>553</v>
      </c>
      <c r="E15" s="126">
        <f>D15*109.6%</f>
        <v>606.08799999999997</v>
      </c>
      <c r="F15" s="126">
        <f>E15*F16%</f>
        <v>572.14707199999998</v>
      </c>
      <c r="G15" s="126">
        <f>F15*G16%</f>
        <v>577.86854271999994</v>
      </c>
      <c r="H15" s="126">
        <f>G15*H16%</f>
        <v>584.22509668991984</v>
      </c>
      <c r="I15" s="127">
        <f>H15*I16%</f>
        <v>591.23579785019888</v>
      </c>
      <c r="J15" s="82">
        <f>I15/C15*100</f>
        <v>54.416548352526362</v>
      </c>
    </row>
    <row r="16" spans="1:10" ht="13.5" customHeight="1">
      <c r="A16" s="128" t="s">
        <v>40</v>
      </c>
      <c r="B16" s="132"/>
      <c r="C16" s="130"/>
      <c r="D16" s="130">
        <f>D15/C15*100</f>
        <v>50.897376898297289</v>
      </c>
      <c r="E16" s="130">
        <f>E15/D15*100</f>
        <v>109.59999999999998</v>
      </c>
      <c r="F16" s="130">
        <v>94.4</v>
      </c>
      <c r="G16" s="130">
        <v>101</v>
      </c>
      <c r="H16" s="130">
        <v>101.1</v>
      </c>
      <c r="I16" s="130">
        <v>101.2</v>
      </c>
      <c r="J16" s="82"/>
    </row>
    <row r="17" spans="1:10" ht="31.5" customHeight="1">
      <c r="A17" s="22" t="s">
        <v>37</v>
      </c>
      <c r="B17" s="27" t="s">
        <v>12</v>
      </c>
      <c r="C17" s="126">
        <f>D17*90%</f>
        <v>25386.84</v>
      </c>
      <c r="D17" s="126">
        <v>28207.599999999999</v>
      </c>
      <c r="E17" s="126">
        <f>D17*E18%</f>
        <v>23835.421999999999</v>
      </c>
      <c r="F17" s="126">
        <f>E17*F18%</f>
        <v>21952.423661999997</v>
      </c>
      <c r="G17" s="126">
        <f>F17*G18%</f>
        <v>21974.376085661996</v>
      </c>
      <c r="H17" s="126">
        <f>G17*H18%</f>
        <v>22391.889231289577</v>
      </c>
      <c r="I17" s="127">
        <f>H17*I18%</f>
        <v>22862.118905146657</v>
      </c>
      <c r="J17" s="82">
        <f>I17/C17*100</f>
        <v>90.055000563861654</v>
      </c>
    </row>
    <row r="18" spans="1:10" ht="15" customHeight="1">
      <c r="A18" s="128" t="s">
        <v>40</v>
      </c>
      <c r="B18" s="132"/>
      <c r="C18" s="130"/>
      <c r="D18" s="130">
        <f>D17/C17*100</f>
        <v>111.1111111111111</v>
      </c>
      <c r="E18" s="130">
        <v>84.5</v>
      </c>
      <c r="F18" s="130">
        <v>92.1</v>
      </c>
      <c r="G18" s="130">
        <v>100.1</v>
      </c>
      <c r="H18" s="130">
        <v>101.9</v>
      </c>
      <c r="I18" s="130">
        <v>102.1</v>
      </c>
      <c r="J18" s="82"/>
    </row>
    <row r="19" spans="1:10" ht="21" customHeight="1">
      <c r="A19" s="23" t="s">
        <v>11</v>
      </c>
      <c r="B19" s="27" t="s">
        <v>12</v>
      </c>
      <c r="C19" s="126"/>
      <c r="D19" s="126"/>
      <c r="E19" s="126"/>
      <c r="F19" s="126"/>
      <c r="G19" s="126"/>
      <c r="H19" s="126"/>
      <c r="I19" s="127"/>
      <c r="J19" s="82" t="e">
        <f>I19/C19*100</f>
        <v>#DIV/0!</v>
      </c>
    </row>
    <row r="20" spans="1:10" ht="12.75" customHeight="1">
      <c r="A20" s="128" t="s">
        <v>40</v>
      </c>
      <c r="B20" s="132"/>
      <c r="C20" s="130"/>
      <c r="D20" s="130" t="e">
        <f t="shared" ref="D20:I20" si="1">D19/C19*100</f>
        <v>#DIV/0!</v>
      </c>
      <c r="E20" s="130" t="e">
        <f t="shared" si="1"/>
        <v>#DIV/0!</v>
      </c>
      <c r="F20" s="130" t="e">
        <f t="shared" si="1"/>
        <v>#DIV/0!</v>
      </c>
      <c r="G20" s="130" t="e">
        <f t="shared" si="1"/>
        <v>#DIV/0!</v>
      </c>
      <c r="H20" s="130" t="e">
        <f t="shared" si="1"/>
        <v>#DIV/0!</v>
      </c>
      <c r="I20" s="130" t="e">
        <f t="shared" si="1"/>
        <v>#DIV/0!</v>
      </c>
      <c r="J20" s="82"/>
    </row>
    <row r="21" spans="1:10" ht="24.95" customHeight="1">
      <c r="A21" s="23" t="s">
        <v>1</v>
      </c>
      <c r="B21" s="27" t="s">
        <v>12</v>
      </c>
      <c r="C21" s="126"/>
      <c r="D21" s="126"/>
      <c r="E21" s="126"/>
      <c r="F21" s="126"/>
      <c r="G21" s="126"/>
      <c r="H21" s="126"/>
      <c r="I21" s="127"/>
      <c r="J21" s="82" t="e">
        <f>I21/C21*100</f>
        <v>#DIV/0!</v>
      </c>
    </row>
    <row r="22" spans="1:10" ht="15" customHeight="1">
      <c r="A22" s="128" t="s">
        <v>40</v>
      </c>
      <c r="B22" s="132"/>
      <c r="C22" s="130"/>
      <c r="D22" s="130" t="e">
        <f t="shared" ref="D22:I22" si="2">D21/C21*100</f>
        <v>#DIV/0!</v>
      </c>
      <c r="E22" s="130" t="e">
        <f t="shared" si="2"/>
        <v>#DIV/0!</v>
      </c>
      <c r="F22" s="130" t="e">
        <f t="shared" si="2"/>
        <v>#DIV/0!</v>
      </c>
      <c r="G22" s="130" t="e">
        <f t="shared" si="2"/>
        <v>#DIV/0!</v>
      </c>
      <c r="H22" s="130" t="e">
        <f t="shared" si="2"/>
        <v>#DIV/0!</v>
      </c>
      <c r="I22" s="130" t="e">
        <f t="shared" si="2"/>
        <v>#DIV/0!</v>
      </c>
      <c r="J22" s="82"/>
    </row>
    <row r="23" spans="1:10" ht="24.95" customHeight="1">
      <c r="A23" s="23" t="s">
        <v>2</v>
      </c>
      <c r="B23" s="27" t="s">
        <v>12</v>
      </c>
      <c r="C23" s="126"/>
      <c r="D23" s="126"/>
      <c r="E23" s="126"/>
      <c r="F23" s="126"/>
      <c r="G23" s="126"/>
      <c r="H23" s="126"/>
      <c r="I23" s="127"/>
      <c r="J23" s="82" t="e">
        <f>I23/C23*100</f>
        <v>#DIV/0!</v>
      </c>
    </row>
    <row r="24" spans="1:10" ht="13.5" customHeight="1">
      <c r="A24" s="128" t="s">
        <v>40</v>
      </c>
      <c r="B24" s="132"/>
      <c r="C24" s="130"/>
      <c r="D24" s="130" t="e">
        <f t="shared" ref="D24:I24" si="3">D23/C23*100</f>
        <v>#DIV/0!</v>
      </c>
      <c r="E24" s="130" t="e">
        <f t="shared" si="3"/>
        <v>#DIV/0!</v>
      </c>
      <c r="F24" s="130" t="e">
        <f t="shared" si="3"/>
        <v>#DIV/0!</v>
      </c>
      <c r="G24" s="130" t="e">
        <f t="shared" si="3"/>
        <v>#DIV/0!</v>
      </c>
      <c r="H24" s="130" t="e">
        <f t="shared" si="3"/>
        <v>#DIV/0!</v>
      </c>
      <c r="I24" s="130" t="e">
        <f t="shared" si="3"/>
        <v>#DIV/0!</v>
      </c>
      <c r="J24" s="82"/>
    </row>
    <row r="25" spans="1:10" ht="24.95" customHeight="1">
      <c r="A25" s="23" t="s">
        <v>3</v>
      </c>
      <c r="B25" s="27" t="s">
        <v>12</v>
      </c>
      <c r="C25" s="126"/>
      <c r="D25" s="126"/>
      <c r="E25" s="126"/>
      <c r="F25" s="126"/>
      <c r="G25" s="126"/>
      <c r="H25" s="126"/>
      <c r="I25" s="127"/>
      <c r="J25" s="82" t="e">
        <f>I25/C25*100</f>
        <v>#DIV/0!</v>
      </c>
    </row>
    <row r="26" spans="1:10" ht="14.25" customHeight="1">
      <c r="A26" s="128" t="s">
        <v>40</v>
      </c>
      <c r="B26" s="132"/>
      <c r="C26" s="130"/>
      <c r="D26" s="130" t="e">
        <f t="shared" ref="D26:I26" si="4">D25/C25*100</f>
        <v>#DIV/0!</v>
      </c>
      <c r="E26" s="130" t="e">
        <f t="shared" si="4"/>
        <v>#DIV/0!</v>
      </c>
      <c r="F26" s="130" t="e">
        <f t="shared" si="4"/>
        <v>#DIV/0!</v>
      </c>
      <c r="G26" s="130" t="e">
        <f t="shared" si="4"/>
        <v>#DIV/0!</v>
      </c>
      <c r="H26" s="130" t="e">
        <f t="shared" si="4"/>
        <v>#DIV/0!</v>
      </c>
      <c r="I26" s="130" t="e">
        <f t="shared" si="4"/>
        <v>#DIV/0!</v>
      </c>
      <c r="J26" s="82"/>
    </row>
    <row r="27" spans="1:10" ht="24" customHeight="1">
      <c r="A27" s="24" t="s">
        <v>33</v>
      </c>
      <c r="B27" s="27" t="s">
        <v>12</v>
      </c>
      <c r="C27" s="126"/>
      <c r="D27" s="126"/>
      <c r="E27" s="126"/>
      <c r="F27" s="126"/>
      <c r="G27" s="126"/>
      <c r="H27" s="126"/>
      <c r="I27" s="127"/>
      <c r="J27" s="82" t="e">
        <f>I27/C27*100</f>
        <v>#DIV/0!</v>
      </c>
    </row>
    <row r="28" spans="1:10" ht="16.5" customHeight="1">
      <c r="A28" s="128" t="s">
        <v>40</v>
      </c>
      <c r="B28" s="132"/>
      <c r="C28" s="130"/>
      <c r="D28" s="130" t="e">
        <f t="shared" ref="D28:I28" si="5">D27/C27*100</f>
        <v>#DIV/0!</v>
      </c>
      <c r="E28" s="130" t="e">
        <f t="shared" si="5"/>
        <v>#DIV/0!</v>
      </c>
      <c r="F28" s="130" t="e">
        <f t="shared" si="5"/>
        <v>#DIV/0!</v>
      </c>
      <c r="G28" s="130" t="e">
        <f t="shared" si="5"/>
        <v>#DIV/0!</v>
      </c>
      <c r="H28" s="130" t="e">
        <f t="shared" si="5"/>
        <v>#DIV/0!</v>
      </c>
      <c r="I28" s="130" t="e">
        <f t="shared" si="5"/>
        <v>#DIV/0!</v>
      </c>
      <c r="J28" s="82"/>
    </row>
    <row r="29" spans="1:10" ht="24.95" customHeight="1">
      <c r="A29" s="23" t="s">
        <v>4</v>
      </c>
      <c r="B29" s="27" t="s">
        <v>12</v>
      </c>
      <c r="C29" s="126"/>
      <c r="D29" s="126"/>
      <c r="E29" s="126"/>
      <c r="F29" s="126"/>
      <c r="G29" s="126"/>
      <c r="H29" s="126"/>
      <c r="I29" s="127"/>
      <c r="J29" s="82" t="e">
        <f>I29/C29*100</f>
        <v>#DIV/0!</v>
      </c>
    </row>
    <row r="30" spans="1:10" ht="15" customHeight="1">
      <c r="A30" s="128" t="s">
        <v>40</v>
      </c>
      <c r="B30" s="132"/>
      <c r="C30" s="130"/>
      <c r="D30" s="130" t="e">
        <f t="shared" ref="D30:I30" si="6">D29/C29*100</f>
        <v>#DIV/0!</v>
      </c>
      <c r="E30" s="130" t="e">
        <f t="shared" si="6"/>
        <v>#DIV/0!</v>
      </c>
      <c r="F30" s="130" t="e">
        <f t="shared" si="6"/>
        <v>#DIV/0!</v>
      </c>
      <c r="G30" s="130" t="e">
        <f t="shared" si="6"/>
        <v>#DIV/0!</v>
      </c>
      <c r="H30" s="130" t="e">
        <f t="shared" si="6"/>
        <v>#DIV/0!</v>
      </c>
      <c r="I30" s="130" t="e">
        <f t="shared" si="6"/>
        <v>#DIV/0!</v>
      </c>
      <c r="J30" s="82"/>
    </row>
    <row r="31" spans="1:10" ht="24.95" customHeight="1">
      <c r="A31" s="23" t="s">
        <v>5</v>
      </c>
      <c r="B31" s="28" t="s">
        <v>7</v>
      </c>
      <c r="C31" s="126"/>
      <c r="D31" s="126"/>
      <c r="E31" s="126"/>
      <c r="F31" s="126"/>
      <c r="G31" s="126"/>
      <c r="H31" s="126"/>
      <c r="I31" s="127"/>
      <c r="J31" s="82" t="e">
        <f>I31/C31*100</f>
        <v>#DIV/0!</v>
      </c>
    </row>
    <row r="32" spans="1:10" ht="15" customHeight="1">
      <c r="A32" s="128" t="s">
        <v>40</v>
      </c>
      <c r="B32" s="133"/>
      <c r="C32" s="130"/>
      <c r="D32" s="130" t="e">
        <f t="shared" ref="D32:I32" si="7">D31/C31*100</f>
        <v>#DIV/0!</v>
      </c>
      <c r="E32" s="130" t="e">
        <f t="shared" si="7"/>
        <v>#DIV/0!</v>
      </c>
      <c r="F32" s="130" t="e">
        <f t="shared" si="7"/>
        <v>#DIV/0!</v>
      </c>
      <c r="G32" s="130" t="e">
        <f t="shared" si="7"/>
        <v>#DIV/0!</v>
      </c>
      <c r="H32" s="130" t="e">
        <f t="shared" si="7"/>
        <v>#DIV/0!</v>
      </c>
      <c r="I32" s="130" t="e">
        <f t="shared" si="7"/>
        <v>#DIV/0!</v>
      </c>
      <c r="J32" s="82"/>
    </row>
    <row r="33" spans="1:10" ht="24.95" customHeight="1">
      <c r="A33" s="23" t="s">
        <v>15</v>
      </c>
      <c r="B33" s="28" t="s">
        <v>8</v>
      </c>
      <c r="C33" s="126"/>
      <c r="D33" s="126"/>
      <c r="E33" s="126"/>
      <c r="F33" s="126"/>
      <c r="G33" s="126"/>
      <c r="H33" s="126"/>
      <c r="I33" s="127"/>
      <c r="J33" s="82" t="e">
        <f>I33/C33*100</f>
        <v>#DIV/0!</v>
      </c>
    </row>
    <row r="34" spans="1:10" ht="15.75" customHeight="1">
      <c r="A34" s="128" t="s">
        <v>40</v>
      </c>
      <c r="B34" s="133"/>
      <c r="C34" s="130"/>
      <c r="D34" s="130" t="e">
        <f t="shared" ref="D34:I34" si="8">D33/C33*100</f>
        <v>#DIV/0!</v>
      </c>
      <c r="E34" s="130" t="e">
        <f t="shared" si="8"/>
        <v>#DIV/0!</v>
      </c>
      <c r="F34" s="130" t="e">
        <f t="shared" si="8"/>
        <v>#DIV/0!</v>
      </c>
      <c r="G34" s="130" t="e">
        <f t="shared" si="8"/>
        <v>#DIV/0!</v>
      </c>
      <c r="H34" s="130" t="e">
        <f t="shared" si="8"/>
        <v>#DIV/0!</v>
      </c>
      <c r="I34" s="130" t="e">
        <f t="shared" si="8"/>
        <v>#DIV/0!</v>
      </c>
      <c r="J34" s="82"/>
    </row>
    <row r="35" spans="1:10" ht="21" customHeight="1">
      <c r="A35" s="29" t="s">
        <v>16</v>
      </c>
      <c r="B35" s="28" t="s">
        <v>9</v>
      </c>
      <c r="C35" s="126">
        <f>355000*0.2</f>
        <v>71000</v>
      </c>
      <c r="D35" s="126">
        <f>355000*0.1</f>
        <v>35500</v>
      </c>
      <c r="E35" s="126">
        <f>D35*101%</f>
        <v>35855</v>
      </c>
      <c r="F35" s="126">
        <f>E35*101.2%</f>
        <v>36285.26</v>
      </c>
      <c r="G35" s="126">
        <f>F35*101%</f>
        <v>36648.1126</v>
      </c>
      <c r="H35" s="126">
        <f>G35*101%</f>
        <v>37014.593725999999</v>
      </c>
      <c r="I35" s="127">
        <f>H35*101%</f>
        <v>37384.739663259999</v>
      </c>
      <c r="J35" s="82">
        <f>I35/C35*100</f>
        <v>52.654562906000002</v>
      </c>
    </row>
    <row r="36" spans="1:10" ht="13.5" customHeight="1" thickBot="1">
      <c r="A36" s="128" t="s">
        <v>40</v>
      </c>
      <c r="B36" s="134"/>
      <c r="C36" s="135"/>
      <c r="D36" s="135">
        <f t="shared" ref="D36:I36" si="9">D35/C35*100</f>
        <v>50</v>
      </c>
      <c r="E36" s="135">
        <f t="shared" si="9"/>
        <v>101</v>
      </c>
      <c r="F36" s="135">
        <f t="shared" si="9"/>
        <v>101.2</v>
      </c>
      <c r="G36" s="135">
        <f t="shared" si="9"/>
        <v>101</v>
      </c>
      <c r="H36" s="135">
        <f t="shared" si="9"/>
        <v>101</v>
      </c>
      <c r="I36" s="135">
        <f t="shared" si="9"/>
        <v>101</v>
      </c>
      <c r="J36" s="82"/>
    </row>
    <row r="37" spans="1:10">
      <c r="A37" s="3"/>
      <c r="B37" s="3"/>
      <c r="C37" s="3"/>
      <c r="D37" s="3"/>
      <c r="E37" s="3"/>
      <c r="F37" s="3"/>
      <c r="G37" s="3"/>
      <c r="H37" s="3"/>
      <c r="I37" s="3"/>
      <c r="J37" s="3"/>
    </row>
    <row r="38" spans="1:10">
      <c r="A38" s="3"/>
      <c r="B38" s="3"/>
      <c r="C38" s="3"/>
      <c r="D38" s="3"/>
      <c r="E38" s="3"/>
      <c r="F38" s="3"/>
      <c r="G38" s="3"/>
      <c r="H38" s="3"/>
      <c r="I38" s="3"/>
      <c r="J38" s="3"/>
    </row>
    <row r="39" spans="1:10" ht="18.75">
      <c r="A39" s="6"/>
      <c r="B39" s="3"/>
      <c r="C39" s="3"/>
      <c r="D39" s="3"/>
      <c r="E39" s="3"/>
      <c r="F39" s="3"/>
      <c r="G39" s="3"/>
      <c r="H39" s="3"/>
      <c r="I39" s="3"/>
      <c r="J39" s="3"/>
    </row>
    <row r="40" spans="1:10">
      <c r="A40" s="3"/>
      <c r="B40" s="3"/>
      <c r="C40" s="3"/>
      <c r="D40" s="3"/>
      <c r="E40" s="3"/>
      <c r="F40" s="3"/>
      <c r="G40" s="3"/>
      <c r="H40" s="3"/>
      <c r="I40" s="3"/>
      <c r="J40" s="3"/>
    </row>
    <row r="41" spans="1:10">
      <c r="A41" s="3"/>
      <c r="B41" s="3"/>
      <c r="C41" s="3"/>
      <c r="D41" s="3"/>
      <c r="E41" s="3"/>
      <c r="F41" s="3"/>
      <c r="G41" s="3"/>
      <c r="H41" s="3"/>
      <c r="I41" s="3"/>
      <c r="J41" s="3"/>
    </row>
    <row r="42" spans="1:10">
      <c r="A42" s="3"/>
      <c r="B42" s="3"/>
      <c r="C42" s="3"/>
      <c r="D42" s="3"/>
      <c r="E42" s="3"/>
      <c r="F42" s="3"/>
      <c r="G42" s="3"/>
      <c r="H42" s="3"/>
      <c r="I42" s="3"/>
      <c r="J42" s="3"/>
    </row>
    <row r="43" spans="1:10">
      <c r="A43" s="3"/>
      <c r="B43" s="3"/>
      <c r="C43" s="3"/>
      <c r="D43" s="3"/>
      <c r="E43" s="3"/>
      <c r="F43" s="3"/>
      <c r="G43" s="3"/>
      <c r="H43" s="3"/>
      <c r="I43" s="3"/>
      <c r="J43" s="3"/>
    </row>
    <row r="44" spans="1:10">
      <c r="A44" s="3"/>
      <c r="B44" s="3"/>
      <c r="C44" s="3"/>
      <c r="D44" s="3"/>
      <c r="E44" s="3"/>
      <c r="F44" s="3"/>
      <c r="G44" s="3"/>
      <c r="H44" s="3"/>
      <c r="I44" s="3"/>
      <c r="J44" s="3"/>
    </row>
    <row r="45" spans="1:10">
      <c r="A45" s="3"/>
      <c r="B45" s="3"/>
      <c r="C45" s="3"/>
      <c r="D45" s="3"/>
      <c r="E45" s="3"/>
      <c r="F45" s="3"/>
      <c r="G45" s="3"/>
      <c r="H45" s="3"/>
      <c r="I45" s="3"/>
      <c r="J45" s="3"/>
    </row>
    <row r="46" spans="1:10">
      <c r="A46" s="3"/>
      <c r="B46" s="3"/>
      <c r="C46" s="3"/>
      <c r="D46" s="3"/>
      <c r="E46" s="3"/>
      <c r="F46" s="3"/>
      <c r="G46" s="3"/>
      <c r="H46" s="3"/>
      <c r="I46" s="3"/>
      <c r="J46" s="3"/>
    </row>
    <row r="47" spans="1:10">
      <c r="A47" s="3"/>
      <c r="B47" s="3"/>
      <c r="C47" s="3"/>
      <c r="D47" s="3"/>
      <c r="E47" s="3"/>
      <c r="F47" s="3"/>
      <c r="G47" s="3"/>
      <c r="H47" s="3"/>
      <c r="I47" s="3"/>
      <c r="J47" s="3"/>
    </row>
    <row r="48" spans="1:10">
      <c r="A48" s="3"/>
      <c r="B48" s="3"/>
      <c r="C48" s="3"/>
      <c r="D48" s="3"/>
      <c r="E48" s="3"/>
      <c r="F48" s="3"/>
      <c r="G48" s="3"/>
      <c r="H48" s="3"/>
      <c r="I48" s="3"/>
      <c r="J48" s="3"/>
    </row>
    <row r="49" spans="1:10">
      <c r="A49" s="3"/>
      <c r="B49" s="3"/>
      <c r="C49" s="3"/>
      <c r="D49" s="3"/>
      <c r="E49" s="3"/>
      <c r="F49" s="3"/>
      <c r="G49" s="3"/>
      <c r="H49" s="3"/>
      <c r="I49" s="3"/>
      <c r="J49" s="3"/>
    </row>
    <row r="50" spans="1:10">
      <c r="A50" s="3"/>
      <c r="B50" s="3"/>
      <c r="C50" s="3"/>
      <c r="D50" s="3"/>
      <c r="E50" s="3"/>
      <c r="F50" s="3"/>
      <c r="G50" s="3"/>
      <c r="H50" s="3"/>
      <c r="I50" s="3"/>
      <c r="J50" s="3"/>
    </row>
    <row r="51" spans="1:10">
      <c r="A51" s="3"/>
      <c r="B51" s="3"/>
      <c r="C51" s="3"/>
      <c r="D51" s="3"/>
      <c r="E51" s="3"/>
      <c r="F51" s="3"/>
      <c r="G51" s="3"/>
      <c r="H51" s="3"/>
      <c r="I51" s="3"/>
      <c r="J51" s="3"/>
    </row>
    <row r="52" spans="1:10">
      <c r="A52" s="3"/>
      <c r="B52" s="3"/>
      <c r="C52" s="3"/>
      <c r="D52" s="3"/>
      <c r="E52" s="3"/>
      <c r="F52" s="3"/>
      <c r="G52" s="3"/>
      <c r="H52" s="3"/>
      <c r="I52" s="3"/>
      <c r="J52" s="3"/>
    </row>
    <row r="53" spans="1:10">
      <c r="A53" s="3"/>
      <c r="B53" s="3"/>
      <c r="C53" s="3"/>
      <c r="D53" s="3"/>
      <c r="E53" s="3"/>
      <c r="F53" s="3"/>
      <c r="G53" s="3"/>
      <c r="H53" s="3"/>
      <c r="I53" s="3"/>
      <c r="J53" s="3"/>
    </row>
    <row r="54" spans="1:10">
      <c r="A54" s="3"/>
      <c r="B54" s="3"/>
      <c r="C54" s="3"/>
      <c r="D54" s="3"/>
      <c r="E54" s="3"/>
      <c r="F54" s="3"/>
      <c r="G54" s="3"/>
      <c r="H54" s="3"/>
      <c r="I54" s="3"/>
      <c r="J54" s="3"/>
    </row>
    <row r="55" spans="1:10">
      <c r="A55" s="3"/>
      <c r="B55" s="3"/>
      <c r="C55" s="3"/>
      <c r="D55" s="3"/>
      <c r="E55" s="3"/>
      <c r="F55" s="3"/>
      <c r="G55" s="3"/>
      <c r="H55" s="3"/>
      <c r="I55" s="3"/>
      <c r="J55" s="3"/>
    </row>
    <row r="56" spans="1:10">
      <c r="A56" s="3"/>
      <c r="B56" s="3"/>
      <c r="C56" s="3"/>
      <c r="D56" s="3"/>
      <c r="E56" s="3"/>
      <c r="F56" s="3"/>
      <c r="G56" s="3"/>
      <c r="H56" s="3"/>
      <c r="I56" s="3"/>
      <c r="J56" s="3"/>
    </row>
    <row r="57" spans="1:10">
      <c r="A57" s="3"/>
      <c r="B57" s="3"/>
      <c r="C57" s="3"/>
      <c r="D57" s="3"/>
      <c r="E57" s="3"/>
      <c r="F57" s="3"/>
      <c r="G57" s="3"/>
      <c r="H57" s="3"/>
      <c r="I57" s="3"/>
      <c r="J57" s="3"/>
    </row>
    <row r="58" spans="1:10">
      <c r="A58" s="3"/>
      <c r="B58" s="3"/>
      <c r="C58" s="3"/>
      <c r="D58" s="3"/>
      <c r="E58" s="3"/>
      <c r="F58" s="3"/>
      <c r="G58" s="3"/>
      <c r="H58" s="3"/>
      <c r="I58" s="3"/>
      <c r="J58" s="3"/>
    </row>
    <row r="59" spans="1:10">
      <c r="A59" s="3"/>
      <c r="B59" s="3"/>
      <c r="C59" s="3"/>
      <c r="D59" s="3"/>
      <c r="E59" s="3"/>
      <c r="F59" s="3"/>
      <c r="G59" s="3"/>
      <c r="H59" s="3"/>
      <c r="I59" s="3"/>
      <c r="J59" s="3"/>
    </row>
    <row r="60" spans="1:10">
      <c r="A60" s="3"/>
      <c r="B60" s="3"/>
      <c r="C60" s="3"/>
      <c r="D60" s="3"/>
      <c r="E60" s="3"/>
      <c r="F60" s="3"/>
      <c r="G60" s="3"/>
      <c r="H60" s="3"/>
      <c r="I60" s="3"/>
      <c r="J60" s="3"/>
    </row>
    <row r="61" spans="1:10">
      <c r="A61" s="3"/>
      <c r="B61" s="3"/>
      <c r="C61" s="3"/>
      <c r="D61" s="3"/>
      <c r="E61" s="3"/>
      <c r="F61" s="3"/>
      <c r="G61" s="3"/>
      <c r="H61" s="3"/>
      <c r="I61" s="3"/>
      <c r="J61" s="3"/>
    </row>
    <row r="62" spans="1:10">
      <c r="A62" s="3"/>
      <c r="B62" s="3"/>
      <c r="C62" s="3"/>
      <c r="D62" s="3"/>
      <c r="E62" s="3"/>
      <c r="F62" s="3"/>
      <c r="G62" s="3"/>
      <c r="H62" s="3"/>
      <c r="I62" s="3"/>
      <c r="J62" s="3"/>
    </row>
    <row r="63" spans="1:10">
      <c r="A63" s="3"/>
      <c r="B63" s="3"/>
      <c r="C63" s="3"/>
      <c r="D63" s="3"/>
      <c r="E63" s="3"/>
      <c r="F63" s="3"/>
      <c r="G63" s="3"/>
      <c r="H63" s="3"/>
      <c r="I63" s="3"/>
      <c r="J63" s="3"/>
    </row>
    <row r="64" spans="1:10">
      <c r="A64" s="3"/>
      <c r="B64" s="3"/>
      <c r="C64" s="3"/>
      <c r="D64" s="3"/>
      <c r="E64" s="3"/>
      <c r="F64" s="3"/>
      <c r="G64" s="3"/>
      <c r="H64" s="3"/>
      <c r="I64" s="3"/>
      <c r="J64" s="3"/>
    </row>
    <row r="65" spans="1:10">
      <c r="A65" s="3"/>
      <c r="B65" s="3"/>
      <c r="C65" s="3"/>
      <c r="D65" s="3"/>
      <c r="E65" s="3"/>
      <c r="F65" s="3"/>
      <c r="G65" s="3"/>
      <c r="H65" s="3"/>
      <c r="I65" s="3"/>
      <c r="J65" s="3"/>
    </row>
    <row r="66" spans="1:10">
      <c r="A66" s="3"/>
      <c r="B66" s="3"/>
      <c r="C66" s="3"/>
      <c r="D66" s="3"/>
      <c r="E66" s="3"/>
      <c r="F66" s="3"/>
      <c r="G66" s="3"/>
      <c r="H66" s="3"/>
      <c r="I66" s="3"/>
      <c r="J66" s="3"/>
    </row>
    <row r="67" spans="1:10">
      <c r="A67" s="3"/>
      <c r="B67" s="3"/>
      <c r="C67" s="3"/>
      <c r="D67" s="3"/>
      <c r="E67" s="3"/>
      <c r="F67" s="3"/>
      <c r="G67" s="3"/>
      <c r="H67" s="3"/>
      <c r="I67" s="3"/>
      <c r="J67" s="3"/>
    </row>
    <row r="68" spans="1:10">
      <c r="A68" s="3"/>
      <c r="B68" s="3"/>
      <c r="C68" s="3"/>
      <c r="D68" s="3"/>
      <c r="E68" s="3"/>
      <c r="F68" s="3"/>
      <c r="G68" s="3"/>
      <c r="H68" s="3"/>
      <c r="I68" s="3"/>
      <c r="J68" s="3"/>
    </row>
    <row r="69" spans="1:10">
      <c r="A69" s="3"/>
      <c r="B69" s="3"/>
      <c r="C69" s="3"/>
      <c r="D69" s="3"/>
      <c r="E69" s="3"/>
      <c r="F69" s="3"/>
      <c r="G69" s="3"/>
      <c r="H69" s="3"/>
      <c r="I69" s="3"/>
      <c r="J69" s="3"/>
    </row>
    <row r="70" spans="1:10">
      <c r="A70" s="3"/>
      <c r="B70" s="3"/>
      <c r="C70" s="3"/>
      <c r="D70" s="3"/>
      <c r="E70" s="3"/>
      <c r="F70" s="3"/>
      <c r="G70" s="3"/>
      <c r="H70" s="3"/>
      <c r="I70" s="3"/>
      <c r="J70" s="3"/>
    </row>
    <row r="71" spans="1:10">
      <c r="A71" s="3"/>
      <c r="B71" s="3"/>
      <c r="C71" s="3"/>
      <c r="D71" s="3"/>
      <c r="E71" s="3"/>
      <c r="F71" s="3"/>
      <c r="G71" s="3"/>
      <c r="H71" s="3"/>
      <c r="I71" s="3"/>
      <c r="J71" s="3"/>
    </row>
    <row r="72" spans="1:10">
      <c r="A72" s="3"/>
      <c r="B72" s="3"/>
      <c r="C72" s="3"/>
      <c r="D72" s="3"/>
      <c r="E72" s="3"/>
      <c r="F72" s="3"/>
      <c r="G72" s="3"/>
      <c r="H72" s="3"/>
      <c r="I72" s="3"/>
      <c r="J72" s="3"/>
    </row>
    <row r="73" spans="1:10">
      <c r="A73" s="3"/>
      <c r="B73" s="3"/>
      <c r="C73" s="3"/>
      <c r="D73" s="3"/>
      <c r="E73" s="3"/>
      <c r="F73" s="3"/>
      <c r="G73" s="3"/>
      <c r="H73" s="3"/>
      <c r="I73" s="3"/>
      <c r="J73" s="3"/>
    </row>
    <row r="74" spans="1:10">
      <c r="A74" s="3"/>
      <c r="B74" s="3"/>
      <c r="C74" s="3"/>
      <c r="D74" s="3"/>
      <c r="E74" s="3"/>
      <c r="F74" s="3"/>
      <c r="G74" s="3"/>
      <c r="H74" s="3"/>
      <c r="I74" s="3"/>
      <c r="J74" s="3"/>
    </row>
    <row r="75" spans="1:10">
      <c r="A75" s="3"/>
      <c r="B75" s="3"/>
      <c r="C75" s="3"/>
      <c r="D75" s="3"/>
      <c r="E75" s="3"/>
      <c r="F75" s="3"/>
      <c r="G75" s="3"/>
      <c r="H75" s="3"/>
      <c r="I75" s="3"/>
      <c r="J75" s="3"/>
    </row>
    <row r="76" spans="1:10">
      <c r="A76" s="3"/>
      <c r="B76" s="3"/>
      <c r="C76" s="3"/>
      <c r="D76" s="3"/>
      <c r="E76" s="3"/>
      <c r="F76" s="3"/>
      <c r="G76" s="3"/>
      <c r="H76" s="3"/>
      <c r="I76" s="3"/>
      <c r="J76" s="3"/>
    </row>
    <row r="77" spans="1:10">
      <c r="A77" s="3"/>
      <c r="B77" s="3"/>
      <c r="C77" s="3"/>
      <c r="D77" s="3"/>
      <c r="E77" s="3"/>
      <c r="F77" s="3"/>
      <c r="G77" s="3"/>
      <c r="H77" s="3"/>
      <c r="I77" s="3"/>
      <c r="J77" s="3"/>
    </row>
    <row r="78" spans="1:10">
      <c r="A78" s="3"/>
      <c r="B78" s="3"/>
      <c r="C78" s="3"/>
      <c r="D78" s="3"/>
      <c r="E78" s="3"/>
      <c r="F78" s="3"/>
      <c r="G78" s="3"/>
      <c r="H78" s="3"/>
      <c r="I78" s="3"/>
      <c r="J78" s="3"/>
    </row>
    <row r="79" spans="1:10">
      <c r="A79" s="3"/>
      <c r="B79" s="3"/>
      <c r="C79" s="3"/>
      <c r="D79" s="3"/>
      <c r="E79" s="3"/>
      <c r="F79" s="3"/>
      <c r="G79" s="3"/>
      <c r="H79" s="3"/>
      <c r="I79" s="3"/>
      <c r="J79" s="3"/>
    </row>
    <row r="80" spans="1:10">
      <c r="A80" s="3"/>
      <c r="B80" s="3"/>
      <c r="C80" s="3"/>
      <c r="D80" s="3"/>
      <c r="E80" s="3"/>
      <c r="F80" s="3"/>
      <c r="G80" s="3"/>
      <c r="H80" s="3"/>
      <c r="I80" s="3"/>
      <c r="J80" s="3"/>
    </row>
    <row r="81" spans="1:10">
      <c r="A81" s="3"/>
      <c r="B81" s="3"/>
      <c r="C81" s="3"/>
      <c r="D81" s="3"/>
      <c r="E81" s="3"/>
      <c r="F81" s="3"/>
      <c r="G81" s="3"/>
      <c r="H81" s="3"/>
      <c r="I81" s="3"/>
      <c r="J81" s="3"/>
    </row>
    <row r="82" spans="1:10">
      <c r="A82" s="3"/>
      <c r="B82" s="3"/>
      <c r="C82" s="3"/>
      <c r="D82" s="3"/>
      <c r="E82" s="3"/>
      <c r="F82" s="3"/>
      <c r="G82" s="3"/>
      <c r="H82" s="3"/>
      <c r="I82" s="3"/>
      <c r="J82" s="3"/>
    </row>
    <row r="83" spans="1:10">
      <c r="A83" s="3"/>
      <c r="B83" s="3"/>
      <c r="C83" s="3"/>
      <c r="D83" s="3"/>
      <c r="E83" s="3"/>
      <c r="F83" s="3"/>
      <c r="G83" s="3"/>
      <c r="H83" s="3"/>
      <c r="I83" s="3"/>
      <c r="J83" s="3"/>
    </row>
    <row r="84" spans="1:10">
      <c r="A84" s="3"/>
      <c r="B84" s="3"/>
      <c r="C84" s="3"/>
      <c r="D84" s="3"/>
      <c r="E84" s="3"/>
      <c r="F84" s="3"/>
      <c r="G84" s="3"/>
      <c r="H84" s="3"/>
      <c r="I84" s="3"/>
      <c r="J84" s="3"/>
    </row>
    <row r="85" spans="1:10">
      <c r="A85" s="3"/>
      <c r="B85" s="3"/>
      <c r="C85" s="3"/>
      <c r="D85" s="3"/>
      <c r="E85" s="3"/>
      <c r="F85" s="3"/>
      <c r="G85" s="3"/>
      <c r="H85" s="3"/>
      <c r="I85" s="3"/>
      <c r="J85" s="3"/>
    </row>
    <row r="86" spans="1:10">
      <c r="A86" s="3"/>
      <c r="B86" s="3"/>
      <c r="C86" s="3"/>
      <c r="D86" s="3"/>
      <c r="E86" s="3"/>
      <c r="F86" s="3"/>
      <c r="G86" s="3"/>
      <c r="H86" s="3"/>
      <c r="I86" s="3"/>
      <c r="J86" s="3"/>
    </row>
    <row r="87" spans="1:10">
      <c r="A87" s="3"/>
      <c r="B87" s="3"/>
      <c r="C87" s="3"/>
      <c r="D87" s="3"/>
      <c r="E87" s="3"/>
      <c r="F87" s="3"/>
      <c r="G87" s="3"/>
      <c r="H87" s="3"/>
      <c r="I87" s="3"/>
      <c r="J87" s="3"/>
    </row>
    <row r="88" spans="1:10">
      <c r="A88" s="3"/>
      <c r="B88" s="3"/>
      <c r="C88" s="3"/>
      <c r="D88" s="3"/>
      <c r="E88" s="3"/>
      <c r="F88" s="3"/>
      <c r="G88" s="3"/>
      <c r="H88" s="3"/>
      <c r="I88" s="3"/>
      <c r="J88" s="3"/>
    </row>
    <row r="89" spans="1:10">
      <c r="A89" s="3"/>
      <c r="B89" s="3"/>
      <c r="C89" s="3"/>
      <c r="D89" s="3"/>
      <c r="E89" s="3"/>
      <c r="F89" s="3"/>
      <c r="G89" s="3"/>
      <c r="H89" s="3"/>
      <c r="I89" s="3"/>
      <c r="J89" s="3"/>
    </row>
    <row r="90" spans="1:10">
      <c r="A90" s="3"/>
      <c r="B90" s="3"/>
      <c r="C90" s="3"/>
      <c r="D90" s="3"/>
      <c r="E90" s="3"/>
      <c r="F90" s="3"/>
      <c r="G90" s="3"/>
      <c r="H90" s="3"/>
      <c r="I90" s="3"/>
      <c r="J90" s="3"/>
    </row>
    <row r="91" spans="1:10">
      <c r="A91" s="3"/>
      <c r="B91" s="3"/>
      <c r="C91" s="3"/>
      <c r="D91" s="3"/>
      <c r="E91" s="3"/>
      <c r="F91" s="3"/>
      <c r="G91" s="3"/>
      <c r="H91" s="3"/>
      <c r="I91" s="3"/>
      <c r="J91" s="3"/>
    </row>
    <row r="92" spans="1:10">
      <c r="A92" s="3"/>
      <c r="B92" s="3"/>
      <c r="C92" s="3"/>
      <c r="D92" s="3"/>
      <c r="E92" s="3"/>
      <c r="F92" s="3"/>
      <c r="G92" s="3"/>
      <c r="H92" s="3"/>
      <c r="I92" s="3"/>
      <c r="J92" s="3"/>
    </row>
    <row r="93" spans="1:10">
      <c r="A93" s="3"/>
      <c r="B93" s="3"/>
      <c r="C93" s="3"/>
      <c r="D93" s="3"/>
      <c r="E93" s="3"/>
      <c r="F93" s="3"/>
      <c r="G93" s="3"/>
      <c r="H93" s="3"/>
      <c r="I93" s="3"/>
      <c r="J93" s="3"/>
    </row>
    <row r="94" spans="1:10">
      <c r="A94" s="3"/>
      <c r="B94" s="3"/>
      <c r="C94" s="3"/>
      <c r="D94" s="3"/>
      <c r="E94" s="3"/>
      <c r="F94" s="3"/>
      <c r="G94" s="3"/>
      <c r="H94" s="3"/>
      <c r="I94" s="3"/>
      <c r="J94" s="3"/>
    </row>
    <row r="95" spans="1:10">
      <c r="A95" s="3"/>
      <c r="B95" s="3"/>
      <c r="C95" s="3"/>
      <c r="D95" s="3"/>
      <c r="E95" s="3"/>
      <c r="F95" s="3"/>
      <c r="G95" s="3"/>
      <c r="H95" s="3"/>
      <c r="I95" s="3"/>
      <c r="J95" s="3"/>
    </row>
    <row r="96" spans="1:10">
      <c r="A96" s="3"/>
      <c r="B96" s="3"/>
      <c r="C96" s="3"/>
      <c r="D96" s="3"/>
      <c r="E96" s="3"/>
      <c r="F96" s="3"/>
      <c r="G96" s="3"/>
      <c r="H96" s="3"/>
      <c r="I96" s="3"/>
      <c r="J96" s="3"/>
    </row>
    <row r="97" spans="1:10">
      <c r="A97" s="3"/>
      <c r="B97" s="3"/>
      <c r="C97" s="3"/>
      <c r="D97" s="3"/>
      <c r="E97" s="3"/>
      <c r="F97" s="3"/>
      <c r="G97" s="3"/>
      <c r="H97" s="3"/>
      <c r="I97" s="3"/>
      <c r="J97" s="3"/>
    </row>
    <row r="98" spans="1:10">
      <c r="A98" s="3"/>
      <c r="B98" s="3"/>
      <c r="C98" s="3"/>
      <c r="D98" s="3"/>
      <c r="E98" s="3"/>
      <c r="F98" s="3"/>
      <c r="G98" s="3"/>
      <c r="H98" s="3"/>
      <c r="I98" s="3"/>
      <c r="J98" s="3"/>
    </row>
    <row r="99" spans="1:10">
      <c r="A99" s="3"/>
      <c r="B99" s="3"/>
      <c r="C99" s="3"/>
      <c r="D99" s="3"/>
      <c r="E99" s="3"/>
      <c r="F99" s="3"/>
      <c r="G99" s="3"/>
      <c r="H99" s="3"/>
      <c r="I99" s="3"/>
      <c r="J99" s="3"/>
    </row>
    <row r="100" spans="1:10">
      <c r="A100" s="3"/>
      <c r="B100" s="3"/>
      <c r="C100" s="3"/>
      <c r="D100" s="3"/>
      <c r="E100" s="3"/>
      <c r="F100" s="3"/>
      <c r="G100" s="3"/>
      <c r="H100" s="3"/>
      <c r="I100" s="3"/>
      <c r="J100" s="3"/>
    </row>
    <row r="101" spans="1:10">
      <c r="A101" s="3"/>
      <c r="B101" s="3"/>
      <c r="C101" s="3"/>
      <c r="D101" s="3"/>
      <c r="E101" s="3"/>
      <c r="F101" s="3"/>
      <c r="G101" s="3"/>
      <c r="H101" s="3"/>
      <c r="I101" s="3"/>
      <c r="J101" s="3"/>
    </row>
    <row r="102" spans="1:10">
      <c r="A102" s="3"/>
      <c r="B102" s="3"/>
      <c r="C102" s="3"/>
      <c r="D102" s="3"/>
      <c r="E102" s="3"/>
      <c r="F102" s="3"/>
      <c r="G102" s="3"/>
      <c r="H102" s="3"/>
      <c r="I102" s="3"/>
      <c r="J102" s="3"/>
    </row>
    <row r="103" spans="1:10">
      <c r="A103" s="3"/>
      <c r="B103" s="3"/>
      <c r="C103" s="3"/>
      <c r="D103" s="3"/>
      <c r="E103" s="3"/>
      <c r="F103" s="3"/>
      <c r="G103" s="3"/>
      <c r="H103" s="3"/>
      <c r="I103" s="3"/>
      <c r="J103" s="3"/>
    </row>
    <row r="104" spans="1:10">
      <c r="A104" s="3"/>
      <c r="B104" s="3"/>
      <c r="C104" s="3"/>
      <c r="D104" s="3"/>
      <c r="E104" s="3"/>
      <c r="F104" s="3"/>
      <c r="G104" s="3"/>
      <c r="H104" s="3"/>
      <c r="I104" s="3"/>
      <c r="J104" s="3"/>
    </row>
    <row r="105" spans="1:10">
      <c r="A105" s="3"/>
      <c r="B105" s="3"/>
      <c r="C105" s="3"/>
      <c r="D105" s="3"/>
      <c r="E105" s="3"/>
      <c r="F105" s="3"/>
      <c r="G105" s="3"/>
      <c r="H105" s="3"/>
      <c r="I105" s="3"/>
      <c r="J105" s="3"/>
    </row>
    <row r="106" spans="1:10">
      <c r="A106" s="3"/>
      <c r="B106" s="3"/>
      <c r="C106" s="3"/>
      <c r="D106" s="3"/>
      <c r="E106" s="3"/>
      <c r="F106" s="3"/>
      <c r="G106" s="3"/>
      <c r="H106" s="3"/>
      <c r="I106" s="3"/>
      <c r="J106" s="3"/>
    </row>
    <row r="107" spans="1:10">
      <c r="A107" s="3"/>
      <c r="B107" s="3"/>
      <c r="C107" s="3"/>
      <c r="D107" s="3"/>
      <c r="E107" s="3"/>
      <c r="F107" s="3"/>
      <c r="G107" s="3"/>
      <c r="H107" s="3"/>
      <c r="I107" s="3"/>
      <c r="J107" s="3"/>
    </row>
    <row r="108" spans="1:10">
      <c r="A108" s="3"/>
      <c r="B108" s="3"/>
      <c r="C108" s="3"/>
      <c r="D108" s="3"/>
      <c r="E108" s="3"/>
      <c r="F108" s="3"/>
      <c r="G108" s="3"/>
      <c r="H108" s="3"/>
      <c r="I108" s="3"/>
      <c r="J108" s="3"/>
    </row>
    <row r="109" spans="1:10">
      <c r="A109" s="3"/>
      <c r="B109" s="3"/>
      <c r="C109" s="3"/>
      <c r="D109" s="3"/>
      <c r="E109" s="3"/>
      <c r="F109" s="3"/>
      <c r="G109" s="3"/>
      <c r="H109" s="3"/>
      <c r="I109" s="3"/>
      <c r="J109" s="3"/>
    </row>
    <row r="110" spans="1:10">
      <c r="A110" s="3"/>
      <c r="B110" s="3"/>
      <c r="C110" s="3"/>
      <c r="D110" s="3"/>
      <c r="E110" s="3"/>
      <c r="F110" s="3"/>
      <c r="G110" s="3"/>
      <c r="H110" s="3"/>
      <c r="I110" s="3"/>
      <c r="J110" s="3"/>
    </row>
    <row r="111" spans="1:10">
      <c r="A111" s="3"/>
      <c r="B111" s="3"/>
      <c r="C111" s="3"/>
      <c r="D111" s="3"/>
      <c r="E111" s="3"/>
      <c r="F111" s="3"/>
      <c r="G111" s="3"/>
      <c r="H111" s="3"/>
      <c r="I111" s="3"/>
      <c r="J111" s="3"/>
    </row>
    <row r="112" spans="1:10">
      <c r="A112" s="3"/>
      <c r="B112" s="3"/>
      <c r="C112" s="3"/>
      <c r="D112" s="3"/>
      <c r="E112" s="3"/>
      <c r="F112" s="3"/>
      <c r="G112" s="3"/>
      <c r="H112" s="3"/>
      <c r="I112" s="3"/>
      <c r="J112" s="3"/>
    </row>
    <row r="113" spans="1:10">
      <c r="A113" s="3"/>
      <c r="B113" s="3"/>
      <c r="C113" s="3"/>
      <c r="D113" s="3"/>
      <c r="E113" s="3"/>
      <c r="F113" s="3"/>
      <c r="G113" s="3"/>
      <c r="H113" s="3"/>
      <c r="I113" s="3"/>
      <c r="J113" s="3"/>
    </row>
    <row r="114" spans="1:10">
      <c r="A114" s="3"/>
      <c r="B114" s="3"/>
      <c r="C114" s="3"/>
      <c r="D114" s="3"/>
      <c r="E114" s="3"/>
      <c r="F114" s="3"/>
      <c r="G114" s="3"/>
      <c r="H114" s="3"/>
      <c r="I114" s="3"/>
      <c r="J114" s="3"/>
    </row>
    <row r="115" spans="1:10">
      <c r="A115" s="3"/>
      <c r="B115" s="3"/>
      <c r="C115" s="3"/>
      <c r="D115" s="3"/>
      <c r="E115" s="3"/>
      <c r="F115" s="3"/>
      <c r="G115" s="3"/>
      <c r="H115" s="3"/>
      <c r="I115" s="3"/>
      <c r="J115" s="3"/>
    </row>
    <row r="116" spans="1:10">
      <c r="A116" s="3"/>
      <c r="B116" s="3"/>
      <c r="C116" s="3"/>
      <c r="D116" s="3"/>
      <c r="E116" s="3"/>
      <c r="F116" s="3"/>
      <c r="G116" s="3"/>
      <c r="H116" s="3"/>
      <c r="I116" s="3"/>
      <c r="J116" s="3"/>
    </row>
    <row r="117" spans="1:10">
      <c r="A117" s="3"/>
      <c r="B117" s="3"/>
      <c r="C117" s="3"/>
      <c r="D117" s="3"/>
      <c r="E117" s="3"/>
      <c r="F117" s="3"/>
      <c r="G117" s="3"/>
      <c r="H117" s="3"/>
      <c r="I117" s="3"/>
      <c r="J117" s="3"/>
    </row>
    <row r="118" spans="1:10">
      <c r="A118" s="3"/>
      <c r="B118" s="3"/>
      <c r="C118" s="3"/>
      <c r="D118" s="3"/>
      <c r="E118" s="3"/>
      <c r="F118" s="3"/>
      <c r="G118" s="3"/>
      <c r="H118" s="3"/>
      <c r="I118" s="3"/>
      <c r="J118" s="3"/>
    </row>
    <row r="119" spans="1:10">
      <c r="A119" s="3"/>
      <c r="B119" s="3"/>
      <c r="C119" s="3"/>
      <c r="D119" s="3"/>
      <c r="E119" s="3"/>
      <c r="F119" s="3"/>
      <c r="G119" s="3"/>
      <c r="H119" s="3"/>
      <c r="I119" s="3"/>
      <c r="J119" s="3"/>
    </row>
    <row r="120" spans="1:10">
      <c r="A120" s="3"/>
      <c r="B120" s="3"/>
      <c r="C120" s="3"/>
      <c r="D120" s="3"/>
      <c r="E120" s="3"/>
      <c r="F120" s="3"/>
      <c r="G120" s="3"/>
      <c r="H120" s="3"/>
      <c r="I120" s="3"/>
      <c r="J120" s="3"/>
    </row>
    <row r="121" spans="1:10">
      <c r="A121" s="3"/>
      <c r="B121" s="3"/>
      <c r="C121" s="3"/>
      <c r="D121" s="3"/>
      <c r="E121" s="3"/>
      <c r="F121" s="3"/>
      <c r="G121" s="3"/>
      <c r="H121" s="3"/>
      <c r="I121" s="3"/>
      <c r="J121" s="3"/>
    </row>
    <row r="122" spans="1:10">
      <c r="A122" s="3"/>
      <c r="B122" s="3"/>
      <c r="C122" s="3"/>
      <c r="D122" s="3"/>
      <c r="E122" s="3"/>
      <c r="F122" s="3"/>
      <c r="G122" s="3"/>
      <c r="H122" s="3"/>
      <c r="I122" s="3"/>
      <c r="J122" s="3"/>
    </row>
    <row r="123" spans="1:10">
      <c r="A123" s="3"/>
      <c r="B123" s="3"/>
      <c r="C123" s="3"/>
      <c r="D123" s="3"/>
      <c r="E123" s="3"/>
      <c r="F123" s="3"/>
      <c r="G123" s="3"/>
      <c r="H123" s="3"/>
      <c r="I123" s="3"/>
      <c r="J123" s="3"/>
    </row>
    <row r="124" spans="1:10">
      <c r="A124" s="3"/>
      <c r="B124" s="3"/>
      <c r="C124" s="3"/>
      <c r="D124" s="3"/>
      <c r="E124" s="3"/>
      <c r="F124" s="3"/>
      <c r="G124" s="3"/>
      <c r="H124" s="3"/>
      <c r="I124" s="3"/>
      <c r="J124" s="3"/>
    </row>
    <row r="125" spans="1:10">
      <c r="A125" s="3"/>
      <c r="B125" s="3"/>
      <c r="C125" s="3"/>
      <c r="D125" s="3"/>
      <c r="E125" s="3"/>
      <c r="F125" s="3"/>
      <c r="G125" s="3"/>
      <c r="H125" s="3"/>
      <c r="I125" s="3"/>
      <c r="J125" s="3"/>
    </row>
    <row r="126" spans="1:10">
      <c r="A126" s="3"/>
      <c r="B126" s="3"/>
      <c r="C126" s="3"/>
      <c r="D126" s="3"/>
      <c r="E126" s="3"/>
      <c r="F126" s="3"/>
      <c r="G126" s="3"/>
      <c r="H126" s="3"/>
      <c r="I126" s="3"/>
      <c r="J126" s="3"/>
    </row>
    <row r="127" spans="1:10">
      <c r="B127" s="3"/>
      <c r="C127" s="3"/>
      <c r="D127" s="3"/>
      <c r="E127" s="3"/>
      <c r="F127" s="3"/>
      <c r="G127" s="3"/>
      <c r="H127" s="3"/>
      <c r="I127" s="3"/>
      <c r="J127" s="3"/>
    </row>
  </sheetData>
  <mergeCells count="9">
    <mergeCell ref="C4:F4"/>
    <mergeCell ref="J9:J10"/>
    <mergeCell ref="A9:A10"/>
    <mergeCell ref="B9:B10"/>
    <mergeCell ref="A1:J1"/>
    <mergeCell ref="A6:J6"/>
    <mergeCell ref="A7:J7"/>
    <mergeCell ref="C9:E9"/>
    <mergeCell ref="C3:F3"/>
  </mergeCells>
  <phoneticPr fontId="5" type="noConversion"/>
  <pageMargins left="0.31496062992125984" right="0.31496062992125984" top="0.39370078740157483" bottom="0.39370078740157483" header="0.31496062992125984" footer="0.31496062992125984"/>
  <pageSetup paperSize="9" scale="8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 codeName="Лист8"/>
  <dimension ref="A1:J127"/>
  <sheetViews>
    <sheetView zoomScale="80" zoomScaleNormal="80" workbookViewId="0">
      <selection activeCell="H28" sqref="H28"/>
    </sheetView>
  </sheetViews>
  <sheetFormatPr defaultRowHeight="12.75"/>
  <cols>
    <col min="1" max="1" width="38.7109375" customWidth="1"/>
    <col min="2" max="4" width="11.7109375" customWidth="1"/>
    <col min="5" max="6" width="10.7109375" customWidth="1"/>
    <col min="7" max="9" width="11.7109375" customWidth="1"/>
    <col min="10" max="10" width="12.7109375" customWidth="1"/>
  </cols>
  <sheetData>
    <row r="1" spans="1:10" ht="15">
      <c r="A1" s="169" t="s">
        <v>56</v>
      </c>
      <c r="B1" s="169"/>
      <c r="C1" s="169"/>
      <c r="D1" s="169"/>
      <c r="E1" s="169"/>
      <c r="F1" s="169"/>
      <c r="G1" s="169"/>
      <c r="H1" s="169"/>
      <c r="I1" s="169"/>
      <c r="J1" s="169"/>
    </row>
    <row r="2" spans="1:10" ht="15">
      <c r="A2" s="79"/>
      <c r="B2" s="79"/>
      <c r="C2" s="79"/>
      <c r="D2" s="79"/>
      <c r="E2" s="79"/>
      <c r="F2" s="79"/>
      <c r="G2" s="79"/>
      <c r="H2" s="79"/>
      <c r="I2" s="79"/>
      <c r="J2" s="79"/>
    </row>
    <row r="3" spans="1:10" ht="16.5" customHeight="1">
      <c r="A3" s="14"/>
      <c r="C3" s="174" t="s">
        <v>57</v>
      </c>
      <c r="D3" s="174"/>
      <c r="E3" s="174"/>
      <c r="F3" s="115"/>
    </row>
    <row r="4" spans="1:10" ht="15.75">
      <c r="A4" s="1"/>
      <c r="C4" s="163" t="s">
        <v>54</v>
      </c>
      <c r="D4" s="163"/>
      <c r="E4" s="163"/>
      <c r="F4" s="116"/>
    </row>
    <row r="5" spans="1:10" ht="8.25" customHeight="1">
      <c r="A5" s="1"/>
      <c r="B5" s="2"/>
      <c r="E5" s="2"/>
      <c r="F5" s="2"/>
    </row>
    <row r="6" spans="1:10" ht="14.25">
      <c r="A6" s="170" t="s">
        <v>46</v>
      </c>
      <c r="B6" s="170"/>
      <c r="C6" s="170"/>
      <c r="D6" s="170"/>
      <c r="E6" s="170"/>
      <c r="F6" s="170"/>
      <c r="G6" s="170"/>
      <c r="H6" s="170"/>
      <c r="I6" s="170"/>
      <c r="J6" s="170"/>
    </row>
    <row r="7" spans="1:10" ht="14.25">
      <c r="A7" s="170" t="s">
        <v>48</v>
      </c>
      <c r="B7" s="170"/>
      <c r="C7" s="170"/>
      <c r="D7" s="170"/>
      <c r="E7" s="170"/>
      <c r="F7" s="170"/>
      <c r="G7" s="170"/>
      <c r="H7" s="170"/>
      <c r="I7" s="170"/>
      <c r="J7" s="170"/>
    </row>
    <row r="8" spans="1:10" ht="8.25" customHeight="1" thickBot="1"/>
    <row r="9" spans="1:10" ht="18" customHeight="1" thickBot="1">
      <c r="A9" s="165" t="s">
        <v>0</v>
      </c>
      <c r="B9" s="167" t="s">
        <v>41</v>
      </c>
      <c r="C9" s="175" t="s">
        <v>39</v>
      </c>
      <c r="D9" s="176"/>
      <c r="E9" s="177"/>
      <c r="F9" s="8" t="s">
        <v>10</v>
      </c>
      <c r="G9" s="11" t="s">
        <v>13</v>
      </c>
      <c r="H9" s="9"/>
      <c r="I9" s="10"/>
      <c r="J9" s="160" t="s">
        <v>53</v>
      </c>
    </row>
    <row r="10" spans="1:10" ht="20.100000000000001" customHeight="1" thickBot="1">
      <c r="A10" s="166"/>
      <c r="B10" s="168"/>
      <c r="C10" s="18">
        <v>2017</v>
      </c>
      <c r="D10" s="18">
        <v>2018</v>
      </c>
      <c r="E10" s="18">
        <v>2019</v>
      </c>
      <c r="F10" s="18">
        <v>2020</v>
      </c>
      <c r="G10" s="11">
        <v>2021</v>
      </c>
      <c r="H10" s="7">
        <v>2022</v>
      </c>
      <c r="I10" s="7">
        <v>2023</v>
      </c>
      <c r="J10" s="161"/>
    </row>
    <row r="11" spans="1:10" ht="24.95" customHeight="1" thickBot="1">
      <c r="A11" s="30" t="s">
        <v>35</v>
      </c>
      <c r="B11" s="37" t="s">
        <v>6</v>
      </c>
      <c r="C11" s="39">
        <v>38419.599999999999</v>
      </c>
      <c r="D11" s="39">
        <f t="shared" ref="D11:I11" si="0">C11*D12%</f>
        <v>32387.722799999996</v>
      </c>
      <c r="E11" s="39">
        <f t="shared" si="0"/>
        <v>25197.648338399998</v>
      </c>
      <c r="F11" s="39">
        <f t="shared" si="0"/>
        <v>19477.782165583198</v>
      </c>
      <c r="G11" s="39">
        <f t="shared" si="0"/>
        <v>19516.737729914363</v>
      </c>
      <c r="H11" s="39">
        <f t="shared" si="0"/>
        <v>19575.287943104104</v>
      </c>
      <c r="I11" s="40">
        <f t="shared" si="0"/>
        <v>19653.589094876519</v>
      </c>
      <c r="J11" s="81">
        <f>I11/C11*100</f>
        <v>51.155111179909532</v>
      </c>
    </row>
    <row r="12" spans="1:10" ht="14.25" customHeight="1" thickBot="1">
      <c r="A12" s="136" t="s">
        <v>40</v>
      </c>
      <c r="B12" s="137"/>
      <c r="C12" s="130">
        <v>101.1</v>
      </c>
      <c r="D12" s="130">
        <v>84.3</v>
      </c>
      <c r="E12" s="130">
        <v>77.8</v>
      </c>
      <c r="F12" s="130">
        <v>77.3</v>
      </c>
      <c r="G12" s="130">
        <v>100.2</v>
      </c>
      <c r="H12" s="130">
        <v>100.3</v>
      </c>
      <c r="I12" s="130">
        <v>100.4</v>
      </c>
      <c r="J12" s="81"/>
    </row>
    <row r="13" spans="1:10" ht="27.75" customHeight="1" thickBot="1">
      <c r="A13" s="31" t="s">
        <v>36</v>
      </c>
      <c r="B13" s="38" t="s">
        <v>12</v>
      </c>
      <c r="C13" s="41">
        <v>2625.8</v>
      </c>
      <c r="D13" s="41">
        <f t="shared" ref="D13:I13" si="1">C13*D14%</f>
        <v>1220.9970000000001</v>
      </c>
      <c r="E13" s="41">
        <f t="shared" si="1"/>
        <v>1525.0252530000002</v>
      </c>
      <c r="F13" s="41">
        <f t="shared" si="1"/>
        <v>1367.9476519410002</v>
      </c>
      <c r="G13" s="41">
        <f t="shared" si="1"/>
        <v>1367.9476519410002</v>
      </c>
      <c r="H13" s="41">
        <f t="shared" si="1"/>
        <v>1381.6271284604102</v>
      </c>
      <c r="I13" s="42">
        <f t="shared" si="1"/>
        <v>1396.8250268734746</v>
      </c>
      <c r="J13" s="81">
        <f t="shared" ref="J13:J33" si="2">I13/C13*100</f>
        <v>53.196169810094993</v>
      </c>
    </row>
    <row r="14" spans="1:10" ht="15" customHeight="1" thickBot="1">
      <c r="A14" s="136" t="s">
        <v>40</v>
      </c>
      <c r="B14" s="138"/>
      <c r="C14" s="130">
        <v>171.1</v>
      </c>
      <c r="D14" s="130">
        <v>46.5</v>
      </c>
      <c r="E14" s="130">
        <v>124.9</v>
      </c>
      <c r="F14" s="130">
        <v>89.7</v>
      </c>
      <c r="G14" s="130">
        <v>100</v>
      </c>
      <c r="H14" s="130">
        <v>101</v>
      </c>
      <c r="I14" s="130">
        <v>101.1</v>
      </c>
      <c r="J14" s="81"/>
    </row>
    <row r="15" spans="1:10" ht="29.25" customHeight="1" thickBot="1">
      <c r="A15" s="31" t="s">
        <v>38</v>
      </c>
      <c r="B15" s="38" t="s">
        <v>12</v>
      </c>
      <c r="C15" s="41">
        <v>1415.8</v>
      </c>
      <c r="D15" s="41">
        <v>487.7</v>
      </c>
      <c r="E15" s="41">
        <f>D15*E16%</f>
        <v>536.47</v>
      </c>
      <c r="F15" s="41">
        <f>E15*F16%</f>
        <v>241.41150000000002</v>
      </c>
      <c r="G15" s="41">
        <f>F15*G16%</f>
        <v>244.0670265</v>
      </c>
      <c r="H15" s="41">
        <f>G15*H16%</f>
        <v>245.77549568550003</v>
      </c>
      <c r="I15" s="42">
        <f>H15*I16%</f>
        <v>247.74169965098403</v>
      </c>
      <c r="J15" s="81">
        <f t="shared" si="2"/>
        <v>17.498354262677218</v>
      </c>
    </row>
    <row r="16" spans="1:10" ht="15.75" customHeight="1" thickBot="1">
      <c r="A16" s="136" t="s">
        <v>40</v>
      </c>
      <c r="B16" s="139"/>
      <c r="C16" s="130">
        <v>77.099999999999994</v>
      </c>
      <c r="D16" s="130">
        <v>33.799999999999997</v>
      </c>
      <c r="E16" s="130">
        <v>110</v>
      </c>
      <c r="F16" s="130">
        <v>45</v>
      </c>
      <c r="G16" s="130">
        <v>101.1</v>
      </c>
      <c r="H16" s="130">
        <v>100.7</v>
      </c>
      <c r="I16" s="130">
        <v>100.8</v>
      </c>
      <c r="J16" s="81"/>
    </row>
    <row r="17" spans="1:10" ht="29.25" customHeight="1" thickBot="1">
      <c r="A17" s="32" t="s">
        <v>37</v>
      </c>
      <c r="B17" s="38" t="s">
        <v>12</v>
      </c>
      <c r="C17" s="41">
        <v>6575.7</v>
      </c>
      <c r="D17" s="41">
        <f t="shared" ref="D17:I17" si="3">C17*D18%</f>
        <v>5161.9245000000001</v>
      </c>
      <c r="E17" s="41">
        <f t="shared" si="3"/>
        <v>4160.5111470000002</v>
      </c>
      <c r="F17" s="41">
        <f t="shared" si="3"/>
        <v>4343.573637468</v>
      </c>
      <c r="G17" s="41">
        <f t="shared" si="3"/>
        <v>4530.3473038791235</v>
      </c>
      <c r="H17" s="41">
        <f t="shared" si="3"/>
        <v>4666.2577229954977</v>
      </c>
      <c r="I17" s="42">
        <f t="shared" si="3"/>
        <v>4866.9068050843034</v>
      </c>
      <c r="J17" s="81">
        <f t="shared" si="2"/>
        <v>74.013516509030268</v>
      </c>
    </row>
    <row r="18" spans="1:10" ht="15.75" customHeight="1" thickBot="1">
      <c r="A18" s="136" t="s">
        <v>40</v>
      </c>
      <c r="B18" s="139"/>
      <c r="C18" s="130">
        <v>73.5</v>
      </c>
      <c r="D18" s="130">
        <v>78.5</v>
      </c>
      <c r="E18" s="130">
        <v>80.599999999999994</v>
      </c>
      <c r="F18" s="130">
        <v>104.4</v>
      </c>
      <c r="G18" s="130">
        <v>104.3</v>
      </c>
      <c r="H18" s="130">
        <v>103</v>
      </c>
      <c r="I18" s="130">
        <v>104.3</v>
      </c>
      <c r="J18" s="81"/>
    </row>
    <row r="19" spans="1:10" ht="24.95" customHeight="1" thickBot="1">
      <c r="A19" s="33" t="s">
        <v>11</v>
      </c>
      <c r="B19" s="38" t="s">
        <v>12</v>
      </c>
      <c r="C19" s="41"/>
      <c r="D19" s="41"/>
      <c r="E19" s="41"/>
      <c r="F19" s="41"/>
      <c r="G19" s="41"/>
      <c r="H19" s="41"/>
      <c r="I19" s="42"/>
      <c r="J19" s="81" t="e">
        <f t="shared" si="2"/>
        <v>#DIV/0!</v>
      </c>
    </row>
    <row r="20" spans="1:10" ht="15" customHeight="1" thickBot="1">
      <c r="A20" s="136" t="s">
        <v>40</v>
      </c>
      <c r="B20" s="139"/>
      <c r="C20" s="130"/>
      <c r="D20" s="130" t="e">
        <f t="shared" ref="D20:I20" si="4">D19/C19*100</f>
        <v>#DIV/0!</v>
      </c>
      <c r="E20" s="130" t="e">
        <f t="shared" si="4"/>
        <v>#DIV/0!</v>
      </c>
      <c r="F20" s="130" t="e">
        <f t="shared" si="4"/>
        <v>#DIV/0!</v>
      </c>
      <c r="G20" s="130" t="e">
        <f t="shared" si="4"/>
        <v>#DIV/0!</v>
      </c>
      <c r="H20" s="130" t="e">
        <f t="shared" si="4"/>
        <v>#DIV/0!</v>
      </c>
      <c r="I20" s="130" t="e">
        <f t="shared" si="4"/>
        <v>#DIV/0!</v>
      </c>
      <c r="J20" s="81"/>
    </row>
    <row r="21" spans="1:10" ht="24.95" customHeight="1" thickBot="1">
      <c r="A21" s="33" t="s">
        <v>1</v>
      </c>
      <c r="B21" s="38" t="s">
        <v>12</v>
      </c>
      <c r="C21" s="41"/>
      <c r="D21" s="41"/>
      <c r="E21" s="41"/>
      <c r="F21" s="41"/>
      <c r="G21" s="41"/>
      <c r="H21" s="41"/>
      <c r="I21" s="42"/>
      <c r="J21" s="81" t="e">
        <f t="shared" si="2"/>
        <v>#DIV/0!</v>
      </c>
    </row>
    <row r="22" spans="1:10" ht="15" customHeight="1" thickBot="1">
      <c r="A22" s="136" t="s">
        <v>40</v>
      </c>
      <c r="B22" s="139"/>
      <c r="C22" s="130"/>
      <c r="D22" s="130" t="e">
        <f t="shared" ref="D22:I22" si="5">D21/C21*100</f>
        <v>#DIV/0!</v>
      </c>
      <c r="E22" s="130" t="e">
        <f t="shared" si="5"/>
        <v>#DIV/0!</v>
      </c>
      <c r="F22" s="130" t="e">
        <f t="shared" si="5"/>
        <v>#DIV/0!</v>
      </c>
      <c r="G22" s="130" t="e">
        <f t="shared" si="5"/>
        <v>#DIV/0!</v>
      </c>
      <c r="H22" s="130" t="e">
        <f t="shared" si="5"/>
        <v>#DIV/0!</v>
      </c>
      <c r="I22" s="130" t="e">
        <f t="shared" si="5"/>
        <v>#DIV/0!</v>
      </c>
      <c r="J22" s="81"/>
    </row>
    <row r="23" spans="1:10" ht="24.95" customHeight="1" thickBot="1">
      <c r="A23" s="33" t="s">
        <v>2</v>
      </c>
      <c r="B23" s="38" t="s">
        <v>12</v>
      </c>
      <c r="C23" s="41"/>
      <c r="D23" s="41"/>
      <c r="E23" s="41"/>
      <c r="F23" s="41"/>
      <c r="G23" s="41"/>
      <c r="H23" s="41"/>
      <c r="I23" s="42"/>
      <c r="J23" s="81" t="e">
        <f t="shared" si="2"/>
        <v>#DIV/0!</v>
      </c>
    </row>
    <row r="24" spans="1:10" ht="14.25" customHeight="1" thickBot="1">
      <c r="A24" s="136" t="s">
        <v>40</v>
      </c>
      <c r="B24" s="139"/>
      <c r="C24" s="130"/>
      <c r="D24" s="130" t="e">
        <f t="shared" ref="D24:I24" si="6">D23/C23*100</f>
        <v>#DIV/0!</v>
      </c>
      <c r="E24" s="130" t="e">
        <f t="shared" si="6"/>
        <v>#DIV/0!</v>
      </c>
      <c r="F24" s="130" t="e">
        <f t="shared" si="6"/>
        <v>#DIV/0!</v>
      </c>
      <c r="G24" s="130" t="e">
        <f t="shared" si="6"/>
        <v>#DIV/0!</v>
      </c>
      <c r="H24" s="130" t="e">
        <f t="shared" si="6"/>
        <v>#DIV/0!</v>
      </c>
      <c r="I24" s="130" t="e">
        <f t="shared" si="6"/>
        <v>#DIV/0!</v>
      </c>
      <c r="J24" s="81"/>
    </row>
    <row r="25" spans="1:10" ht="24.95" customHeight="1" thickBot="1">
      <c r="A25" s="33" t="s">
        <v>3</v>
      </c>
      <c r="B25" s="38" t="s">
        <v>12</v>
      </c>
      <c r="C25" s="41"/>
      <c r="D25" s="41"/>
      <c r="E25" s="41"/>
      <c r="F25" s="41"/>
      <c r="G25" s="41"/>
      <c r="H25" s="41"/>
      <c r="I25" s="42"/>
      <c r="J25" s="81" t="e">
        <f t="shared" si="2"/>
        <v>#DIV/0!</v>
      </c>
    </row>
    <row r="26" spans="1:10" ht="14.25" customHeight="1" thickBot="1">
      <c r="A26" s="136" t="s">
        <v>40</v>
      </c>
      <c r="B26" s="139"/>
      <c r="C26" s="130"/>
      <c r="D26" s="130" t="e">
        <f t="shared" ref="D26:I26" si="7">D25/C25*100</f>
        <v>#DIV/0!</v>
      </c>
      <c r="E26" s="130" t="e">
        <f t="shared" si="7"/>
        <v>#DIV/0!</v>
      </c>
      <c r="F26" s="130" t="e">
        <f t="shared" si="7"/>
        <v>#DIV/0!</v>
      </c>
      <c r="G26" s="130" t="e">
        <f t="shared" si="7"/>
        <v>#DIV/0!</v>
      </c>
      <c r="H26" s="130" t="e">
        <f t="shared" si="7"/>
        <v>#DIV/0!</v>
      </c>
      <c r="I26" s="130" t="e">
        <f t="shared" si="7"/>
        <v>#DIV/0!</v>
      </c>
      <c r="J26" s="81"/>
    </row>
    <row r="27" spans="1:10" ht="29.25" customHeight="1" thickBot="1">
      <c r="A27" s="34" t="s">
        <v>33</v>
      </c>
      <c r="B27" s="38" t="s">
        <v>12</v>
      </c>
      <c r="C27" s="41">
        <v>1165.2</v>
      </c>
      <c r="D27" s="41">
        <v>87.9</v>
      </c>
      <c r="E27" s="41">
        <f>D27*E28%</f>
        <v>113.39100000000001</v>
      </c>
      <c r="F27" s="41">
        <f>E27*F28%</f>
        <v>118.15342200000001</v>
      </c>
      <c r="G27" s="41">
        <f>F27*G28%</f>
        <v>122.87955888</v>
      </c>
      <c r="H27" s="41">
        <f>G27*H28%</f>
        <v>127.91762079407999</v>
      </c>
      <c r="I27" s="42">
        <f>H27*I28%</f>
        <v>133.16224324663727</v>
      </c>
      <c r="J27" s="81">
        <f t="shared" si="2"/>
        <v>11.428273536443296</v>
      </c>
    </row>
    <row r="28" spans="1:10" ht="13.5" thickBot="1">
      <c r="A28" s="136" t="s">
        <v>40</v>
      </c>
      <c r="B28" s="139"/>
      <c r="C28" s="130"/>
      <c r="D28" s="130">
        <v>100.3</v>
      </c>
      <c r="E28" s="130">
        <v>129</v>
      </c>
      <c r="F28" s="130">
        <v>104.2</v>
      </c>
      <c r="G28" s="130">
        <v>104</v>
      </c>
      <c r="H28" s="130">
        <v>104.1</v>
      </c>
      <c r="I28" s="130">
        <v>104.1</v>
      </c>
      <c r="J28" s="81"/>
    </row>
    <row r="29" spans="1:10" ht="24.95" customHeight="1" thickBot="1">
      <c r="A29" s="33" t="s">
        <v>4</v>
      </c>
      <c r="B29" s="38" t="s">
        <v>12</v>
      </c>
      <c r="C29" s="41">
        <f>789.1*0.1</f>
        <v>78.910000000000011</v>
      </c>
      <c r="D29" s="41">
        <v>789.1</v>
      </c>
      <c r="E29" s="41">
        <f>D29*E30%</f>
        <v>844.3370000000001</v>
      </c>
      <c r="F29" s="41">
        <f>E29*F30%</f>
        <v>675.46960000000013</v>
      </c>
      <c r="G29" s="41">
        <f>F29*G30%</f>
        <v>676.14506960000006</v>
      </c>
      <c r="H29" s="41">
        <f>G29*H30%</f>
        <v>680.87808508720013</v>
      </c>
      <c r="I29" s="42">
        <f>H29*I30%</f>
        <v>686.32510976789774</v>
      </c>
      <c r="J29" s="81">
        <f t="shared" si="2"/>
        <v>869.75682393600005</v>
      </c>
    </row>
    <row r="30" spans="1:10" ht="14.25" customHeight="1" thickBot="1">
      <c r="A30" s="136" t="s">
        <v>40</v>
      </c>
      <c r="B30" s="139"/>
      <c r="C30" s="130">
        <v>78.900000000000006</v>
      </c>
      <c r="D30" s="130">
        <v>100.3</v>
      </c>
      <c r="E30" s="130">
        <v>107</v>
      </c>
      <c r="F30" s="130">
        <v>80</v>
      </c>
      <c r="G30" s="130">
        <v>100.1</v>
      </c>
      <c r="H30" s="130">
        <v>100.7</v>
      </c>
      <c r="I30" s="130">
        <v>100.8</v>
      </c>
      <c r="J30" s="81"/>
    </row>
    <row r="31" spans="1:10" ht="24.95" customHeight="1" thickBot="1">
      <c r="A31" s="33" t="s">
        <v>5</v>
      </c>
      <c r="B31" s="36" t="s">
        <v>7</v>
      </c>
      <c r="C31" s="41"/>
      <c r="D31" s="41"/>
      <c r="E31" s="41"/>
      <c r="F31" s="41"/>
      <c r="G31" s="41"/>
      <c r="H31" s="41"/>
      <c r="I31" s="42"/>
      <c r="J31" s="81" t="e">
        <f t="shared" si="2"/>
        <v>#DIV/0!</v>
      </c>
    </row>
    <row r="32" spans="1:10" ht="12.75" customHeight="1" thickBot="1">
      <c r="A32" s="136" t="s">
        <v>40</v>
      </c>
      <c r="B32" s="140"/>
      <c r="C32" s="130"/>
      <c r="D32" s="130" t="e">
        <f t="shared" ref="D32:I32" si="8">D31/C31*100</f>
        <v>#DIV/0!</v>
      </c>
      <c r="E32" s="130" t="e">
        <f t="shared" si="8"/>
        <v>#DIV/0!</v>
      </c>
      <c r="F32" s="130" t="e">
        <f t="shared" si="8"/>
        <v>#DIV/0!</v>
      </c>
      <c r="G32" s="130" t="e">
        <f t="shared" si="8"/>
        <v>#DIV/0!</v>
      </c>
      <c r="H32" s="130" t="e">
        <f t="shared" si="8"/>
        <v>#DIV/0!</v>
      </c>
      <c r="I32" s="130" t="e">
        <f t="shared" si="8"/>
        <v>#DIV/0!</v>
      </c>
      <c r="J32" s="81"/>
    </row>
    <row r="33" spans="1:10" ht="24.95" customHeight="1" thickBot="1">
      <c r="A33" s="33" t="s">
        <v>15</v>
      </c>
      <c r="B33" s="36" t="s">
        <v>8</v>
      </c>
      <c r="C33" s="41"/>
      <c r="D33" s="41"/>
      <c r="E33" s="41"/>
      <c r="F33" s="41"/>
      <c r="G33" s="41"/>
      <c r="H33" s="41"/>
      <c r="I33" s="42"/>
      <c r="J33" s="81" t="e">
        <f t="shared" si="2"/>
        <v>#DIV/0!</v>
      </c>
    </row>
    <row r="34" spans="1:10" ht="14.25" customHeight="1" thickBot="1">
      <c r="A34" s="136" t="s">
        <v>40</v>
      </c>
      <c r="B34" s="140"/>
      <c r="C34" s="130"/>
      <c r="D34" s="130" t="e">
        <f t="shared" ref="D34:I34" si="9">D33/C33*100</f>
        <v>#DIV/0!</v>
      </c>
      <c r="E34" s="130" t="e">
        <f t="shared" si="9"/>
        <v>#DIV/0!</v>
      </c>
      <c r="F34" s="130" t="e">
        <f t="shared" si="9"/>
        <v>#DIV/0!</v>
      </c>
      <c r="G34" s="130" t="e">
        <f t="shared" si="9"/>
        <v>#DIV/0!</v>
      </c>
      <c r="H34" s="130" t="e">
        <f t="shared" si="9"/>
        <v>#DIV/0!</v>
      </c>
      <c r="I34" s="130" t="e">
        <f t="shared" si="9"/>
        <v>#DIV/0!</v>
      </c>
      <c r="J34" s="81"/>
    </row>
    <row r="35" spans="1:10" ht="24.95" customHeight="1" thickBot="1">
      <c r="A35" s="35" t="s">
        <v>16</v>
      </c>
      <c r="B35" s="36" t="s">
        <v>9</v>
      </c>
      <c r="C35" s="41">
        <v>71200</v>
      </c>
      <c r="D35" s="41">
        <f t="shared" ref="D35:I35" si="10">C35*D36%</f>
        <v>72837.599999999991</v>
      </c>
      <c r="E35" s="41">
        <f t="shared" si="10"/>
        <v>74949.890400000004</v>
      </c>
      <c r="F35" s="41">
        <f t="shared" si="10"/>
        <v>59959.912320000003</v>
      </c>
      <c r="G35" s="41">
        <f t="shared" si="10"/>
        <v>59959.912320000003</v>
      </c>
      <c r="H35" s="41">
        <f t="shared" si="10"/>
        <v>60019.872232319998</v>
      </c>
      <c r="I35" s="42">
        <f t="shared" si="10"/>
        <v>60139.911976784635</v>
      </c>
      <c r="J35" s="81">
        <f>I35/C35*100</f>
        <v>84.466168506719995</v>
      </c>
    </row>
    <row r="36" spans="1:10" ht="13.5" thickBot="1">
      <c r="A36" s="141" t="s">
        <v>40</v>
      </c>
      <c r="B36" s="142"/>
      <c r="C36" s="135">
        <v>101.1</v>
      </c>
      <c r="D36" s="135">
        <v>102.3</v>
      </c>
      <c r="E36" s="135">
        <v>102.9</v>
      </c>
      <c r="F36" s="135">
        <v>80</v>
      </c>
      <c r="G36" s="135">
        <v>100</v>
      </c>
      <c r="H36" s="135">
        <v>100.1</v>
      </c>
      <c r="I36" s="135">
        <v>100.2</v>
      </c>
      <c r="J36" s="81"/>
    </row>
    <row r="37" spans="1:10">
      <c r="A37" s="3"/>
      <c r="B37" s="3"/>
      <c r="C37" s="3"/>
      <c r="D37" s="3"/>
      <c r="E37" s="3"/>
      <c r="F37" s="3"/>
      <c r="G37" s="3"/>
      <c r="H37" s="3"/>
      <c r="I37" s="3"/>
      <c r="J37" s="3"/>
    </row>
    <row r="38" spans="1:10">
      <c r="A38" s="3"/>
      <c r="B38" s="3"/>
      <c r="C38" s="3"/>
      <c r="D38" s="3"/>
      <c r="E38" s="3"/>
      <c r="F38" s="3"/>
      <c r="G38" s="3"/>
      <c r="H38" s="3"/>
      <c r="I38" s="3"/>
      <c r="J38" s="3"/>
    </row>
    <row r="39" spans="1:10" ht="18.75">
      <c r="A39" s="6"/>
      <c r="B39" s="3"/>
      <c r="C39" s="3"/>
      <c r="D39" s="3"/>
      <c r="E39" s="3"/>
      <c r="F39" s="3"/>
      <c r="G39" s="3"/>
      <c r="H39" s="3"/>
      <c r="I39" s="3"/>
      <c r="J39" s="3"/>
    </row>
    <row r="40" spans="1:10">
      <c r="A40" s="3"/>
      <c r="B40" s="3"/>
      <c r="C40" s="3"/>
      <c r="D40" s="3"/>
      <c r="E40" s="3"/>
      <c r="F40" s="3"/>
      <c r="G40" s="3"/>
      <c r="H40" s="3"/>
      <c r="I40" s="3"/>
      <c r="J40" s="3"/>
    </row>
    <row r="41" spans="1:10">
      <c r="A41" s="3"/>
      <c r="B41" s="3"/>
      <c r="C41" s="3"/>
      <c r="D41" s="3"/>
      <c r="E41" s="3"/>
      <c r="F41" s="3"/>
      <c r="G41" s="3"/>
      <c r="H41" s="3"/>
      <c r="I41" s="3"/>
      <c r="J41" s="3"/>
    </row>
    <row r="42" spans="1:10">
      <c r="A42" s="3"/>
      <c r="B42" s="3"/>
      <c r="C42" s="3"/>
      <c r="D42" s="3"/>
      <c r="E42" s="3"/>
      <c r="F42" s="3"/>
      <c r="G42" s="3"/>
      <c r="H42" s="3"/>
      <c r="I42" s="3"/>
      <c r="J42" s="3"/>
    </row>
    <row r="43" spans="1:10">
      <c r="A43" s="3"/>
      <c r="B43" s="3"/>
      <c r="C43" s="3"/>
      <c r="D43" s="3"/>
      <c r="E43" s="3"/>
      <c r="F43" s="3"/>
      <c r="G43" s="3"/>
      <c r="H43" s="3"/>
      <c r="I43" s="3"/>
      <c r="J43" s="3"/>
    </row>
    <row r="44" spans="1:10">
      <c r="A44" s="3"/>
      <c r="B44" s="3"/>
      <c r="C44" s="3"/>
      <c r="D44" s="3"/>
      <c r="E44" s="3"/>
      <c r="F44" s="3"/>
      <c r="G44" s="3"/>
      <c r="H44" s="3"/>
      <c r="I44" s="3"/>
      <c r="J44" s="3"/>
    </row>
    <row r="45" spans="1:10">
      <c r="A45" s="3"/>
      <c r="B45" s="3"/>
      <c r="C45" s="3"/>
      <c r="D45" s="3"/>
      <c r="E45" s="3"/>
      <c r="F45" s="3"/>
      <c r="G45" s="3"/>
      <c r="H45" s="3"/>
      <c r="I45" s="3"/>
      <c r="J45" s="3"/>
    </row>
    <row r="46" spans="1:10">
      <c r="A46" s="3"/>
      <c r="B46" s="3"/>
      <c r="C46" s="3"/>
      <c r="D46" s="3"/>
      <c r="E46" s="3"/>
      <c r="F46" s="3"/>
      <c r="G46" s="3"/>
      <c r="H46" s="3"/>
      <c r="I46" s="3"/>
      <c r="J46" s="3"/>
    </row>
    <row r="47" spans="1:10">
      <c r="A47" s="3"/>
      <c r="B47" s="3"/>
      <c r="C47" s="3"/>
      <c r="D47" s="3"/>
      <c r="E47" s="3"/>
      <c r="F47" s="3"/>
      <c r="G47" s="3"/>
      <c r="H47" s="3"/>
      <c r="I47" s="3"/>
      <c r="J47" s="3"/>
    </row>
    <row r="48" spans="1:10">
      <c r="A48" s="3"/>
      <c r="B48" s="3"/>
      <c r="C48" s="3"/>
      <c r="D48" s="3"/>
      <c r="E48" s="3"/>
      <c r="F48" s="3"/>
      <c r="G48" s="3"/>
      <c r="H48" s="3"/>
      <c r="I48" s="3"/>
      <c r="J48" s="3"/>
    </row>
    <row r="49" spans="1:10">
      <c r="A49" s="3"/>
      <c r="B49" s="3"/>
      <c r="C49" s="3"/>
      <c r="D49" s="3"/>
      <c r="E49" s="3"/>
      <c r="F49" s="3"/>
      <c r="G49" s="3"/>
      <c r="H49" s="3"/>
      <c r="I49" s="3"/>
      <c r="J49" s="3"/>
    </row>
    <row r="50" spans="1:10">
      <c r="A50" s="3"/>
      <c r="B50" s="3"/>
      <c r="C50" s="3"/>
      <c r="D50" s="3"/>
      <c r="E50" s="3"/>
      <c r="F50" s="3"/>
      <c r="G50" s="3"/>
      <c r="H50" s="3"/>
      <c r="I50" s="3"/>
      <c r="J50" s="3"/>
    </row>
    <row r="51" spans="1:10">
      <c r="A51" s="3"/>
      <c r="B51" s="3"/>
      <c r="C51" s="3"/>
      <c r="D51" s="3"/>
      <c r="E51" s="3"/>
      <c r="F51" s="3"/>
      <c r="G51" s="3"/>
      <c r="H51" s="3"/>
      <c r="I51" s="3"/>
      <c r="J51" s="3"/>
    </row>
    <row r="52" spans="1:10">
      <c r="A52" s="3"/>
      <c r="B52" s="3"/>
      <c r="C52" s="3"/>
      <c r="D52" s="3"/>
      <c r="E52" s="3"/>
      <c r="F52" s="3"/>
      <c r="G52" s="3"/>
      <c r="H52" s="3"/>
      <c r="I52" s="3"/>
      <c r="J52" s="3"/>
    </row>
    <row r="53" spans="1:10">
      <c r="A53" s="3"/>
      <c r="B53" s="3"/>
      <c r="C53" s="3"/>
      <c r="D53" s="3"/>
      <c r="E53" s="3"/>
      <c r="F53" s="3"/>
      <c r="G53" s="3"/>
      <c r="H53" s="3"/>
      <c r="I53" s="3"/>
      <c r="J53" s="3"/>
    </row>
    <row r="54" spans="1:10">
      <c r="A54" s="3"/>
      <c r="B54" s="3"/>
      <c r="C54" s="3"/>
      <c r="D54" s="3"/>
      <c r="E54" s="3"/>
      <c r="F54" s="3"/>
      <c r="G54" s="3"/>
      <c r="H54" s="3"/>
      <c r="I54" s="3"/>
      <c r="J54" s="3"/>
    </row>
    <row r="55" spans="1:10">
      <c r="A55" s="3"/>
      <c r="B55" s="3"/>
      <c r="C55" s="3"/>
      <c r="D55" s="3"/>
      <c r="E55" s="3"/>
      <c r="F55" s="3"/>
      <c r="G55" s="3"/>
      <c r="H55" s="3"/>
      <c r="I55" s="3"/>
      <c r="J55" s="3"/>
    </row>
    <row r="56" spans="1:10">
      <c r="A56" s="3"/>
      <c r="B56" s="3"/>
      <c r="C56" s="3"/>
      <c r="D56" s="3"/>
      <c r="E56" s="3"/>
      <c r="F56" s="3"/>
      <c r="G56" s="3"/>
      <c r="H56" s="3"/>
      <c r="I56" s="3"/>
      <c r="J56" s="3"/>
    </row>
    <row r="57" spans="1:10">
      <c r="A57" s="3"/>
      <c r="B57" s="3"/>
      <c r="C57" s="3"/>
      <c r="D57" s="3"/>
      <c r="E57" s="3"/>
      <c r="F57" s="3"/>
      <c r="G57" s="3"/>
      <c r="H57" s="3"/>
      <c r="I57" s="3"/>
      <c r="J57" s="3"/>
    </row>
    <row r="58" spans="1:10">
      <c r="A58" s="3"/>
      <c r="B58" s="3"/>
      <c r="C58" s="3"/>
      <c r="D58" s="3"/>
      <c r="E58" s="3"/>
      <c r="F58" s="3"/>
      <c r="G58" s="3"/>
      <c r="H58" s="3"/>
      <c r="I58" s="3"/>
      <c r="J58" s="3"/>
    </row>
    <row r="59" spans="1:10">
      <c r="A59" s="3"/>
      <c r="B59" s="3"/>
      <c r="C59" s="3"/>
      <c r="D59" s="3"/>
      <c r="E59" s="3"/>
      <c r="F59" s="3"/>
      <c r="G59" s="3"/>
      <c r="H59" s="3"/>
      <c r="I59" s="3"/>
      <c r="J59" s="3"/>
    </row>
    <row r="60" spans="1:10">
      <c r="A60" s="3"/>
      <c r="B60" s="3"/>
      <c r="C60" s="3"/>
      <c r="D60" s="3"/>
      <c r="E60" s="3"/>
      <c r="F60" s="3"/>
      <c r="G60" s="3"/>
      <c r="H60" s="3"/>
      <c r="I60" s="3"/>
      <c r="J60" s="3"/>
    </row>
    <row r="61" spans="1:10">
      <c r="A61" s="3"/>
      <c r="B61" s="3"/>
      <c r="C61" s="3"/>
      <c r="D61" s="3"/>
      <c r="E61" s="3"/>
      <c r="F61" s="3"/>
      <c r="G61" s="3"/>
      <c r="H61" s="3"/>
      <c r="I61" s="3"/>
      <c r="J61" s="3"/>
    </row>
    <row r="62" spans="1:10">
      <c r="A62" s="3"/>
      <c r="B62" s="3"/>
      <c r="C62" s="3"/>
      <c r="D62" s="3"/>
      <c r="E62" s="3"/>
      <c r="F62" s="3"/>
      <c r="G62" s="3"/>
      <c r="H62" s="3"/>
      <c r="I62" s="3"/>
      <c r="J62" s="3"/>
    </row>
    <row r="63" spans="1:10">
      <c r="A63" s="3"/>
      <c r="B63" s="3"/>
      <c r="C63" s="3"/>
      <c r="D63" s="3"/>
      <c r="E63" s="3"/>
      <c r="F63" s="3"/>
      <c r="G63" s="3"/>
      <c r="H63" s="3"/>
      <c r="I63" s="3"/>
      <c r="J63" s="3"/>
    </row>
    <row r="64" spans="1:10">
      <c r="A64" s="3"/>
      <c r="B64" s="3"/>
      <c r="C64" s="3"/>
      <c r="D64" s="3"/>
      <c r="E64" s="3"/>
      <c r="F64" s="3"/>
      <c r="G64" s="3"/>
      <c r="H64" s="3"/>
      <c r="I64" s="3"/>
      <c r="J64" s="3"/>
    </row>
    <row r="65" spans="1:10">
      <c r="A65" s="3"/>
      <c r="B65" s="3"/>
      <c r="C65" s="3"/>
      <c r="D65" s="3"/>
      <c r="E65" s="3"/>
      <c r="F65" s="3"/>
      <c r="G65" s="3"/>
      <c r="H65" s="3"/>
      <c r="I65" s="3"/>
      <c r="J65" s="3"/>
    </row>
    <row r="66" spans="1:10">
      <c r="A66" s="3"/>
      <c r="B66" s="3"/>
      <c r="C66" s="3"/>
      <c r="D66" s="3"/>
      <c r="E66" s="3"/>
      <c r="F66" s="3"/>
      <c r="G66" s="3"/>
      <c r="H66" s="3"/>
      <c r="I66" s="3"/>
      <c r="J66" s="3"/>
    </row>
    <row r="67" spans="1:10">
      <c r="A67" s="3"/>
      <c r="B67" s="3"/>
      <c r="C67" s="3"/>
      <c r="D67" s="3"/>
      <c r="E67" s="3"/>
      <c r="F67" s="3"/>
      <c r="G67" s="3"/>
      <c r="H67" s="3"/>
      <c r="I67" s="3"/>
      <c r="J67" s="3"/>
    </row>
    <row r="68" spans="1:10">
      <c r="A68" s="3"/>
      <c r="B68" s="3"/>
      <c r="C68" s="3"/>
      <c r="D68" s="3"/>
      <c r="E68" s="3"/>
      <c r="F68" s="3"/>
      <c r="G68" s="3"/>
      <c r="H68" s="3"/>
      <c r="I68" s="3"/>
      <c r="J68" s="3"/>
    </row>
    <row r="69" spans="1:10">
      <c r="A69" s="3"/>
      <c r="B69" s="3"/>
      <c r="C69" s="3"/>
      <c r="D69" s="3"/>
      <c r="E69" s="3"/>
      <c r="F69" s="3"/>
      <c r="G69" s="3"/>
      <c r="H69" s="3"/>
      <c r="I69" s="3"/>
      <c r="J69" s="3"/>
    </row>
    <row r="70" spans="1:10">
      <c r="A70" s="3"/>
      <c r="B70" s="3"/>
      <c r="C70" s="3"/>
      <c r="D70" s="3"/>
      <c r="E70" s="3"/>
      <c r="F70" s="3"/>
      <c r="G70" s="3"/>
      <c r="H70" s="3"/>
      <c r="I70" s="3"/>
      <c r="J70" s="3"/>
    </row>
    <row r="71" spans="1:10">
      <c r="A71" s="3"/>
      <c r="B71" s="3"/>
      <c r="C71" s="3"/>
      <c r="D71" s="3"/>
      <c r="E71" s="3"/>
      <c r="F71" s="3"/>
      <c r="G71" s="3"/>
      <c r="H71" s="3"/>
      <c r="I71" s="3"/>
      <c r="J71" s="3"/>
    </row>
    <row r="72" spans="1:10">
      <c r="A72" s="3"/>
      <c r="B72" s="3"/>
      <c r="C72" s="3"/>
      <c r="D72" s="3"/>
      <c r="E72" s="3"/>
      <c r="F72" s="3"/>
      <c r="G72" s="3"/>
      <c r="H72" s="3"/>
      <c r="I72" s="3"/>
      <c r="J72" s="3"/>
    </row>
    <row r="73" spans="1:10">
      <c r="A73" s="3"/>
      <c r="B73" s="3"/>
      <c r="C73" s="3"/>
      <c r="D73" s="3"/>
      <c r="E73" s="3"/>
      <c r="F73" s="3"/>
      <c r="G73" s="3"/>
      <c r="H73" s="3"/>
      <c r="I73" s="3"/>
      <c r="J73" s="3"/>
    </row>
    <row r="74" spans="1:10">
      <c r="A74" s="3"/>
      <c r="B74" s="3"/>
      <c r="C74" s="3"/>
      <c r="D74" s="3"/>
      <c r="E74" s="3"/>
      <c r="F74" s="3"/>
      <c r="G74" s="3"/>
      <c r="H74" s="3"/>
      <c r="I74" s="3"/>
      <c r="J74" s="3"/>
    </row>
    <row r="75" spans="1:10">
      <c r="A75" s="3"/>
      <c r="B75" s="3"/>
      <c r="C75" s="3"/>
      <c r="D75" s="3"/>
      <c r="E75" s="3"/>
      <c r="F75" s="3"/>
      <c r="G75" s="3"/>
      <c r="H75" s="3"/>
      <c r="I75" s="3"/>
      <c r="J75" s="3"/>
    </row>
    <row r="76" spans="1:10">
      <c r="A76" s="3"/>
      <c r="B76" s="3"/>
      <c r="C76" s="3"/>
      <c r="D76" s="3"/>
      <c r="E76" s="3"/>
      <c r="F76" s="3"/>
      <c r="G76" s="3"/>
      <c r="H76" s="3"/>
      <c r="I76" s="3"/>
      <c r="J76" s="3"/>
    </row>
    <row r="77" spans="1:10">
      <c r="A77" s="3"/>
      <c r="B77" s="3"/>
      <c r="C77" s="3"/>
      <c r="D77" s="3"/>
      <c r="E77" s="3"/>
      <c r="F77" s="3"/>
      <c r="G77" s="3"/>
      <c r="H77" s="3"/>
      <c r="I77" s="3"/>
      <c r="J77" s="3"/>
    </row>
    <row r="78" spans="1:10">
      <c r="A78" s="3"/>
      <c r="B78" s="3"/>
      <c r="C78" s="3"/>
      <c r="D78" s="3"/>
      <c r="E78" s="3"/>
      <c r="F78" s="3"/>
      <c r="G78" s="3"/>
      <c r="H78" s="3"/>
      <c r="I78" s="3"/>
      <c r="J78" s="3"/>
    </row>
    <row r="79" spans="1:10">
      <c r="A79" s="3"/>
      <c r="B79" s="3"/>
      <c r="C79" s="3"/>
      <c r="D79" s="3"/>
      <c r="E79" s="3"/>
      <c r="F79" s="3"/>
      <c r="G79" s="3"/>
      <c r="H79" s="3"/>
      <c r="I79" s="3"/>
      <c r="J79" s="3"/>
    </row>
    <row r="80" spans="1:10">
      <c r="A80" s="3"/>
      <c r="B80" s="3"/>
      <c r="C80" s="3"/>
      <c r="D80" s="3"/>
      <c r="E80" s="3"/>
      <c r="F80" s="3"/>
      <c r="G80" s="3"/>
      <c r="H80" s="3"/>
      <c r="I80" s="3"/>
      <c r="J80" s="3"/>
    </row>
    <row r="81" spans="1:10">
      <c r="A81" s="3"/>
      <c r="B81" s="3"/>
      <c r="C81" s="3"/>
      <c r="D81" s="3"/>
      <c r="E81" s="3"/>
      <c r="F81" s="3"/>
      <c r="G81" s="3"/>
      <c r="H81" s="3"/>
      <c r="I81" s="3"/>
      <c r="J81" s="3"/>
    </row>
    <row r="82" spans="1:10">
      <c r="A82" s="3"/>
      <c r="B82" s="3"/>
      <c r="C82" s="3"/>
      <c r="D82" s="3"/>
      <c r="E82" s="3"/>
      <c r="F82" s="3"/>
      <c r="G82" s="3"/>
      <c r="H82" s="3"/>
      <c r="I82" s="3"/>
      <c r="J82" s="3"/>
    </row>
    <row r="83" spans="1:10">
      <c r="A83" s="3"/>
      <c r="B83" s="3"/>
      <c r="C83" s="3"/>
      <c r="D83" s="3"/>
      <c r="E83" s="3"/>
      <c r="F83" s="3"/>
      <c r="G83" s="3"/>
      <c r="H83" s="3"/>
      <c r="I83" s="3"/>
      <c r="J83" s="3"/>
    </row>
    <row r="84" spans="1:10">
      <c r="A84" s="3"/>
      <c r="B84" s="3"/>
      <c r="C84" s="3"/>
      <c r="D84" s="3"/>
      <c r="E84" s="3"/>
      <c r="F84" s="3"/>
      <c r="G84" s="3"/>
      <c r="H84" s="3"/>
      <c r="I84" s="3"/>
      <c r="J84" s="3"/>
    </row>
    <row r="85" spans="1:10">
      <c r="A85" s="3"/>
      <c r="B85" s="3"/>
      <c r="C85" s="3"/>
      <c r="D85" s="3"/>
      <c r="E85" s="3"/>
      <c r="F85" s="3"/>
      <c r="G85" s="3"/>
      <c r="H85" s="3"/>
      <c r="I85" s="3"/>
      <c r="J85" s="3"/>
    </row>
    <row r="86" spans="1:10">
      <c r="A86" s="3"/>
      <c r="B86" s="3"/>
      <c r="C86" s="3"/>
      <c r="D86" s="3"/>
      <c r="E86" s="3"/>
      <c r="F86" s="3"/>
      <c r="G86" s="3"/>
      <c r="H86" s="3"/>
      <c r="I86" s="3"/>
      <c r="J86" s="3"/>
    </row>
    <row r="87" spans="1:10">
      <c r="A87" s="3"/>
      <c r="B87" s="3"/>
      <c r="C87" s="3"/>
      <c r="D87" s="3"/>
      <c r="E87" s="3"/>
      <c r="F87" s="3"/>
      <c r="G87" s="3"/>
      <c r="H87" s="3"/>
      <c r="I87" s="3"/>
      <c r="J87" s="3"/>
    </row>
    <row r="88" spans="1:10">
      <c r="A88" s="3"/>
      <c r="B88" s="3"/>
      <c r="C88" s="3"/>
      <c r="D88" s="3"/>
      <c r="E88" s="3"/>
      <c r="F88" s="3"/>
      <c r="G88" s="3"/>
      <c r="H88" s="3"/>
      <c r="I88" s="3"/>
      <c r="J88" s="3"/>
    </row>
    <row r="89" spans="1:10">
      <c r="A89" s="3"/>
      <c r="B89" s="3"/>
      <c r="C89" s="3"/>
      <c r="D89" s="3"/>
      <c r="E89" s="3"/>
      <c r="F89" s="3"/>
      <c r="G89" s="3"/>
      <c r="H89" s="3"/>
      <c r="I89" s="3"/>
      <c r="J89" s="3"/>
    </row>
    <row r="90" spans="1:10">
      <c r="A90" s="3"/>
      <c r="B90" s="3"/>
      <c r="C90" s="3"/>
      <c r="D90" s="3"/>
      <c r="E90" s="3"/>
      <c r="F90" s="3"/>
      <c r="G90" s="3"/>
      <c r="H90" s="3"/>
      <c r="I90" s="3"/>
      <c r="J90" s="3"/>
    </row>
    <row r="91" spans="1:10">
      <c r="A91" s="3"/>
      <c r="B91" s="3"/>
      <c r="C91" s="3"/>
      <c r="D91" s="3"/>
      <c r="E91" s="3"/>
      <c r="F91" s="3"/>
      <c r="G91" s="3"/>
      <c r="H91" s="3"/>
      <c r="I91" s="3"/>
      <c r="J91" s="3"/>
    </row>
    <row r="92" spans="1:10">
      <c r="A92" s="3"/>
      <c r="B92" s="3"/>
      <c r="C92" s="3"/>
      <c r="D92" s="3"/>
      <c r="E92" s="3"/>
      <c r="F92" s="3"/>
      <c r="G92" s="3"/>
      <c r="H92" s="3"/>
      <c r="I92" s="3"/>
      <c r="J92" s="3"/>
    </row>
    <row r="93" spans="1:10">
      <c r="A93" s="3"/>
      <c r="B93" s="3"/>
      <c r="C93" s="3"/>
      <c r="D93" s="3"/>
      <c r="E93" s="3"/>
      <c r="F93" s="3"/>
      <c r="G93" s="3"/>
      <c r="H93" s="3"/>
      <c r="I93" s="3"/>
      <c r="J93" s="3"/>
    </row>
    <row r="94" spans="1:10">
      <c r="A94" s="3"/>
      <c r="B94" s="3"/>
      <c r="C94" s="3"/>
      <c r="D94" s="3"/>
      <c r="E94" s="3"/>
      <c r="F94" s="3"/>
      <c r="G94" s="3"/>
      <c r="H94" s="3"/>
      <c r="I94" s="3"/>
      <c r="J94" s="3"/>
    </row>
    <row r="95" spans="1:10">
      <c r="A95" s="3"/>
      <c r="B95" s="3"/>
      <c r="C95" s="3"/>
      <c r="D95" s="3"/>
      <c r="E95" s="3"/>
      <c r="F95" s="3"/>
      <c r="G95" s="3"/>
      <c r="H95" s="3"/>
      <c r="I95" s="3"/>
      <c r="J95" s="3"/>
    </row>
    <row r="96" spans="1:10">
      <c r="A96" s="3"/>
      <c r="B96" s="3"/>
      <c r="C96" s="3"/>
      <c r="D96" s="3"/>
      <c r="E96" s="3"/>
      <c r="F96" s="3"/>
      <c r="G96" s="3"/>
      <c r="H96" s="3"/>
      <c r="I96" s="3"/>
      <c r="J96" s="3"/>
    </row>
    <row r="97" spans="1:10">
      <c r="A97" s="3"/>
      <c r="B97" s="3"/>
      <c r="C97" s="3"/>
      <c r="D97" s="3"/>
      <c r="E97" s="3"/>
      <c r="F97" s="3"/>
      <c r="G97" s="3"/>
      <c r="H97" s="3"/>
      <c r="I97" s="3"/>
      <c r="J97" s="3"/>
    </row>
    <row r="98" spans="1:10">
      <c r="A98" s="3"/>
      <c r="B98" s="3"/>
      <c r="C98" s="3"/>
      <c r="D98" s="3"/>
      <c r="E98" s="3"/>
      <c r="F98" s="3"/>
      <c r="G98" s="3"/>
      <c r="H98" s="3"/>
      <c r="I98" s="3"/>
      <c r="J98" s="3"/>
    </row>
    <row r="99" spans="1:10">
      <c r="A99" s="3"/>
      <c r="B99" s="3"/>
      <c r="C99" s="3"/>
      <c r="D99" s="3"/>
      <c r="E99" s="3"/>
      <c r="F99" s="3"/>
      <c r="G99" s="3"/>
      <c r="H99" s="3"/>
      <c r="I99" s="3"/>
      <c r="J99" s="3"/>
    </row>
    <row r="100" spans="1:10">
      <c r="A100" s="3"/>
      <c r="B100" s="3"/>
      <c r="C100" s="3"/>
      <c r="D100" s="3"/>
      <c r="E100" s="3"/>
      <c r="F100" s="3"/>
      <c r="G100" s="3"/>
      <c r="H100" s="3"/>
      <c r="I100" s="3"/>
      <c r="J100" s="3"/>
    </row>
    <row r="101" spans="1:10">
      <c r="A101" s="3"/>
      <c r="B101" s="3"/>
      <c r="C101" s="3"/>
      <c r="D101" s="3"/>
      <c r="E101" s="3"/>
      <c r="F101" s="3"/>
      <c r="G101" s="3"/>
      <c r="H101" s="3"/>
      <c r="I101" s="3"/>
      <c r="J101" s="3"/>
    </row>
    <row r="102" spans="1:10">
      <c r="A102" s="3"/>
      <c r="B102" s="3"/>
      <c r="C102" s="3"/>
      <c r="D102" s="3"/>
      <c r="E102" s="3"/>
      <c r="F102" s="3"/>
      <c r="G102" s="3"/>
      <c r="H102" s="3"/>
      <c r="I102" s="3"/>
      <c r="J102" s="3"/>
    </row>
    <row r="103" spans="1:10">
      <c r="A103" s="3"/>
      <c r="B103" s="3"/>
      <c r="C103" s="3"/>
      <c r="D103" s="3"/>
      <c r="E103" s="3"/>
      <c r="F103" s="3"/>
      <c r="G103" s="3"/>
      <c r="H103" s="3"/>
      <c r="I103" s="3"/>
      <c r="J103" s="3"/>
    </row>
    <row r="104" spans="1:10">
      <c r="A104" s="3"/>
      <c r="B104" s="3"/>
      <c r="C104" s="3"/>
      <c r="D104" s="3"/>
      <c r="E104" s="3"/>
      <c r="F104" s="3"/>
      <c r="G104" s="3"/>
      <c r="H104" s="3"/>
      <c r="I104" s="3"/>
      <c r="J104" s="3"/>
    </row>
    <row r="105" spans="1:10">
      <c r="A105" s="3"/>
      <c r="B105" s="3"/>
      <c r="C105" s="3"/>
      <c r="D105" s="3"/>
      <c r="E105" s="3"/>
      <c r="F105" s="3"/>
      <c r="G105" s="3"/>
      <c r="H105" s="3"/>
      <c r="I105" s="3"/>
      <c r="J105" s="3"/>
    </row>
    <row r="106" spans="1:10">
      <c r="A106" s="3"/>
      <c r="B106" s="3"/>
      <c r="C106" s="3"/>
      <c r="D106" s="3"/>
      <c r="E106" s="3"/>
      <c r="F106" s="3"/>
      <c r="G106" s="3"/>
      <c r="H106" s="3"/>
      <c r="I106" s="3"/>
      <c r="J106" s="3"/>
    </row>
    <row r="107" spans="1:10">
      <c r="A107" s="3"/>
      <c r="B107" s="3"/>
      <c r="C107" s="3"/>
      <c r="D107" s="3"/>
      <c r="E107" s="3"/>
      <c r="F107" s="3"/>
      <c r="G107" s="3"/>
      <c r="H107" s="3"/>
      <c r="I107" s="3"/>
      <c r="J107" s="3"/>
    </row>
    <row r="108" spans="1:10">
      <c r="A108" s="3"/>
      <c r="B108" s="3"/>
      <c r="C108" s="3"/>
      <c r="D108" s="3"/>
      <c r="E108" s="3"/>
      <c r="F108" s="3"/>
      <c r="G108" s="3"/>
      <c r="H108" s="3"/>
      <c r="I108" s="3"/>
      <c r="J108" s="3"/>
    </row>
    <row r="109" spans="1:10">
      <c r="A109" s="3"/>
      <c r="B109" s="3"/>
      <c r="C109" s="3"/>
      <c r="D109" s="3"/>
      <c r="E109" s="3"/>
      <c r="F109" s="3"/>
      <c r="G109" s="3"/>
      <c r="H109" s="3"/>
      <c r="I109" s="3"/>
      <c r="J109" s="3"/>
    </row>
    <row r="110" spans="1:10">
      <c r="A110" s="3"/>
      <c r="B110" s="3"/>
      <c r="C110" s="3"/>
      <c r="D110" s="3"/>
      <c r="E110" s="3"/>
      <c r="F110" s="3"/>
      <c r="G110" s="3"/>
      <c r="H110" s="3"/>
      <c r="I110" s="3"/>
      <c r="J110" s="3"/>
    </row>
    <row r="111" spans="1:10">
      <c r="A111" s="3"/>
      <c r="B111" s="3"/>
      <c r="C111" s="3"/>
      <c r="D111" s="3"/>
      <c r="E111" s="3"/>
      <c r="F111" s="3"/>
      <c r="G111" s="3"/>
      <c r="H111" s="3"/>
      <c r="I111" s="3"/>
      <c r="J111" s="3"/>
    </row>
    <row r="112" spans="1:10">
      <c r="A112" s="3"/>
      <c r="B112" s="3"/>
      <c r="C112" s="3"/>
      <c r="D112" s="3"/>
      <c r="E112" s="3"/>
      <c r="F112" s="3"/>
      <c r="G112" s="3"/>
      <c r="H112" s="3"/>
      <c r="I112" s="3"/>
      <c r="J112" s="3"/>
    </row>
    <row r="113" spans="1:10">
      <c r="A113" s="3"/>
      <c r="B113" s="3"/>
      <c r="C113" s="3"/>
      <c r="D113" s="3"/>
      <c r="E113" s="3"/>
      <c r="F113" s="3"/>
      <c r="G113" s="3"/>
      <c r="H113" s="3"/>
      <c r="I113" s="3"/>
      <c r="J113" s="3"/>
    </row>
    <row r="114" spans="1:10">
      <c r="A114" s="3"/>
      <c r="B114" s="3"/>
      <c r="C114" s="3"/>
      <c r="D114" s="3"/>
      <c r="E114" s="3"/>
      <c r="F114" s="3"/>
      <c r="G114" s="3"/>
      <c r="H114" s="3"/>
      <c r="I114" s="3"/>
      <c r="J114" s="3"/>
    </row>
    <row r="115" spans="1:10">
      <c r="A115" s="3"/>
      <c r="B115" s="3"/>
      <c r="C115" s="3"/>
      <c r="D115" s="3"/>
      <c r="E115" s="3"/>
      <c r="F115" s="3"/>
      <c r="G115" s="3"/>
      <c r="H115" s="3"/>
      <c r="I115" s="3"/>
      <c r="J115" s="3"/>
    </row>
    <row r="116" spans="1:10">
      <c r="A116" s="3"/>
      <c r="B116" s="3"/>
      <c r="C116" s="3"/>
      <c r="D116" s="3"/>
      <c r="E116" s="3"/>
      <c r="F116" s="3"/>
      <c r="G116" s="3"/>
      <c r="H116" s="3"/>
      <c r="I116" s="3"/>
      <c r="J116" s="3"/>
    </row>
    <row r="117" spans="1:10">
      <c r="A117" s="3"/>
      <c r="B117" s="3"/>
      <c r="C117" s="3"/>
      <c r="D117" s="3"/>
      <c r="E117" s="3"/>
      <c r="F117" s="3"/>
      <c r="G117" s="3"/>
      <c r="H117" s="3"/>
      <c r="I117" s="3"/>
      <c r="J117" s="3"/>
    </row>
    <row r="118" spans="1:10">
      <c r="A118" s="3"/>
      <c r="B118" s="3"/>
      <c r="C118" s="3"/>
      <c r="D118" s="3"/>
      <c r="E118" s="3"/>
      <c r="F118" s="3"/>
      <c r="G118" s="3"/>
      <c r="H118" s="3"/>
      <c r="I118" s="3"/>
      <c r="J118" s="3"/>
    </row>
    <row r="119" spans="1:10">
      <c r="A119" s="3"/>
      <c r="B119" s="3"/>
      <c r="C119" s="3"/>
      <c r="D119" s="3"/>
      <c r="E119" s="3"/>
      <c r="F119" s="3"/>
      <c r="G119" s="3"/>
      <c r="H119" s="3"/>
      <c r="I119" s="3"/>
      <c r="J119" s="3"/>
    </row>
    <row r="120" spans="1:10">
      <c r="A120" s="3"/>
      <c r="B120" s="3"/>
      <c r="C120" s="3"/>
      <c r="D120" s="3"/>
      <c r="E120" s="3"/>
      <c r="F120" s="3"/>
      <c r="G120" s="3"/>
      <c r="H120" s="3"/>
      <c r="I120" s="3"/>
      <c r="J120" s="3"/>
    </row>
    <row r="121" spans="1:10">
      <c r="A121" s="3"/>
      <c r="B121" s="3"/>
      <c r="C121" s="3"/>
      <c r="D121" s="3"/>
      <c r="E121" s="3"/>
      <c r="F121" s="3"/>
      <c r="G121" s="3"/>
      <c r="H121" s="3"/>
      <c r="I121" s="3"/>
      <c r="J121" s="3"/>
    </row>
    <row r="122" spans="1:10">
      <c r="A122" s="3"/>
      <c r="B122" s="3"/>
      <c r="C122" s="3"/>
      <c r="D122" s="3"/>
      <c r="E122" s="3"/>
      <c r="F122" s="3"/>
      <c r="G122" s="3"/>
      <c r="H122" s="3"/>
      <c r="I122" s="3"/>
      <c r="J122" s="3"/>
    </row>
    <row r="123" spans="1:10">
      <c r="A123" s="3"/>
      <c r="B123" s="3"/>
      <c r="C123" s="3"/>
      <c r="D123" s="3"/>
      <c r="E123" s="3"/>
      <c r="F123" s="3"/>
      <c r="G123" s="3"/>
      <c r="H123" s="3"/>
      <c r="I123" s="3"/>
      <c r="J123" s="3"/>
    </row>
    <row r="124" spans="1:10">
      <c r="A124" s="3"/>
      <c r="B124" s="3"/>
      <c r="C124" s="3"/>
      <c r="D124" s="3"/>
      <c r="E124" s="3"/>
      <c r="F124" s="3"/>
      <c r="G124" s="3"/>
      <c r="H124" s="3"/>
      <c r="I124" s="3"/>
      <c r="J124" s="3"/>
    </row>
    <row r="125" spans="1:10">
      <c r="A125" s="3"/>
      <c r="B125" s="3"/>
      <c r="C125" s="3"/>
      <c r="D125" s="3"/>
      <c r="E125" s="3"/>
      <c r="F125" s="3"/>
      <c r="G125" s="3"/>
      <c r="H125" s="3"/>
      <c r="I125" s="3"/>
      <c r="J125" s="3"/>
    </row>
    <row r="126" spans="1:10">
      <c r="A126" s="3"/>
      <c r="B126" s="3"/>
      <c r="C126" s="3"/>
      <c r="D126" s="3"/>
      <c r="E126" s="3"/>
      <c r="F126" s="3"/>
      <c r="G126" s="3"/>
      <c r="H126" s="3"/>
      <c r="I126" s="3"/>
      <c r="J126" s="3"/>
    </row>
    <row r="127" spans="1:10">
      <c r="B127" s="3"/>
      <c r="C127" s="3"/>
      <c r="D127" s="3"/>
      <c r="E127" s="3"/>
      <c r="F127" s="3"/>
      <c r="G127" s="3"/>
      <c r="H127" s="3"/>
      <c r="I127" s="3"/>
      <c r="J127" s="3"/>
    </row>
  </sheetData>
  <mergeCells count="9">
    <mergeCell ref="C9:E9"/>
    <mergeCell ref="A9:A10"/>
    <mergeCell ref="B9:B10"/>
    <mergeCell ref="J9:J10"/>
    <mergeCell ref="A1:J1"/>
    <mergeCell ref="A6:J6"/>
    <mergeCell ref="A7:J7"/>
    <mergeCell ref="C3:E3"/>
    <mergeCell ref="C4:E4"/>
  </mergeCells>
  <phoneticPr fontId="5" type="noConversion"/>
  <pageMargins left="0.31496062992125984" right="0.31496062992125984" top="0.39370078740157483" bottom="0.39370078740157483" header="0.31496062992125984" footer="0.31496062992125984"/>
  <pageSetup paperSize="9" scale="80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 codeName="Лист9"/>
  <dimension ref="A1:J127"/>
  <sheetViews>
    <sheetView zoomScale="80" zoomScaleNormal="80" workbookViewId="0">
      <selection activeCell="F28" sqref="F28"/>
    </sheetView>
  </sheetViews>
  <sheetFormatPr defaultRowHeight="12.75"/>
  <cols>
    <col min="1" max="1" width="36.42578125" customWidth="1"/>
    <col min="2" max="2" width="11.7109375" customWidth="1"/>
    <col min="3" max="3" width="11.5703125" customWidth="1"/>
    <col min="4" max="4" width="13.140625" customWidth="1"/>
    <col min="5" max="6" width="10.7109375" customWidth="1"/>
    <col min="7" max="9" width="11.7109375" customWidth="1"/>
    <col min="10" max="10" width="13" customWidth="1"/>
  </cols>
  <sheetData>
    <row r="1" spans="1:10" ht="15">
      <c r="A1" s="169" t="s">
        <v>55</v>
      </c>
      <c r="B1" s="169"/>
      <c r="C1" s="169"/>
      <c r="D1" s="169"/>
      <c r="E1" s="169"/>
      <c r="F1" s="169"/>
      <c r="G1" s="169"/>
      <c r="H1" s="169"/>
      <c r="I1" s="169"/>
      <c r="J1" s="169"/>
    </row>
    <row r="2" spans="1:10" ht="15">
      <c r="A2" s="79"/>
      <c r="B2" s="79"/>
      <c r="C2" s="79"/>
      <c r="D2" s="79"/>
      <c r="E2" s="79"/>
      <c r="F2" s="79"/>
      <c r="G2" s="79"/>
      <c r="H2" s="79"/>
      <c r="I2" s="79"/>
      <c r="J2" s="79"/>
    </row>
    <row r="3" spans="1:10" ht="16.5" customHeight="1">
      <c r="A3" s="14"/>
      <c r="C3" s="174" t="s">
        <v>57</v>
      </c>
      <c r="D3" s="174"/>
      <c r="E3" s="174"/>
      <c r="F3" s="115"/>
    </row>
    <row r="4" spans="1:10" ht="15.75">
      <c r="A4" s="1"/>
      <c r="C4" s="178" t="s">
        <v>54</v>
      </c>
      <c r="D4" s="178"/>
      <c r="E4" s="178"/>
      <c r="F4" s="116"/>
    </row>
    <row r="5" spans="1:10" ht="7.5" customHeight="1">
      <c r="A5" s="1"/>
      <c r="B5" s="2"/>
      <c r="E5" s="2"/>
      <c r="F5" s="2"/>
    </row>
    <row r="6" spans="1:10" ht="14.25">
      <c r="A6" s="170" t="s">
        <v>46</v>
      </c>
      <c r="B6" s="170"/>
      <c r="C6" s="170"/>
      <c r="D6" s="170"/>
      <c r="E6" s="170"/>
      <c r="F6" s="170"/>
      <c r="G6" s="170"/>
      <c r="H6" s="170"/>
      <c r="I6" s="170"/>
      <c r="J6" s="170"/>
    </row>
    <row r="7" spans="1:10" ht="14.25">
      <c r="A7" s="170" t="s">
        <v>49</v>
      </c>
      <c r="B7" s="170"/>
      <c r="C7" s="170"/>
      <c r="D7" s="170"/>
      <c r="E7" s="170"/>
      <c r="F7" s="170"/>
      <c r="G7" s="170"/>
      <c r="H7" s="170"/>
      <c r="I7" s="170"/>
      <c r="J7" s="170"/>
    </row>
    <row r="8" spans="1:10" ht="8.25" customHeight="1" thickBot="1"/>
    <row r="9" spans="1:10" ht="18" customHeight="1" thickBot="1">
      <c r="A9" s="165" t="s">
        <v>0</v>
      </c>
      <c r="B9" s="167" t="s">
        <v>41</v>
      </c>
      <c r="C9" s="175" t="s">
        <v>39</v>
      </c>
      <c r="D9" s="176"/>
      <c r="E9" s="177"/>
      <c r="F9" s="8" t="s">
        <v>10</v>
      </c>
      <c r="G9" s="11" t="s">
        <v>13</v>
      </c>
      <c r="H9" s="9"/>
      <c r="I9" s="10"/>
      <c r="J9" s="160" t="s">
        <v>53</v>
      </c>
    </row>
    <row r="10" spans="1:10" ht="20.100000000000001" customHeight="1" thickBot="1">
      <c r="A10" s="166"/>
      <c r="B10" s="168"/>
      <c r="C10" s="18">
        <v>2017</v>
      </c>
      <c r="D10" s="18">
        <v>2018</v>
      </c>
      <c r="E10" s="18">
        <v>2019</v>
      </c>
      <c r="F10" s="18">
        <v>2020</v>
      </c>
      <c r="G10" s="11">
        <v>2021</v>
      </c>
      <c r="H10" s="7">
        <v>2022</v>
      </c>
      <c r="I10" s="7">
        <v>2023</v>
      </c>
      <c r="J10" s="161"/>
    </row>
    <row r="11" spans="1:10" ht="24.95" customHeight="1" thickBot="1">
      <c r="A11" s="20" t="s">
        <v>35</v>
      </c>
      <c r="B11" s="37" t="s">
        <v>6</v>
      </c>
      <c r="C11" s="39">
        <v>943.1</v>
      </c>
      <c r="D11" s="39">
        <v>1105.9000000000001</v>
      </c>
      <c r="E11" s="39">
        <f>D11*E12%</f>
        <v>1187.7366000000002</v>
      </c>
      <c r="F11" s="39">
        <v>1033.8</v>
      </c>
      <c r="G11" s="39">
        <f>F11*G12%</f>
        <v>1033.8</v>
      </c>
      <c r="H11" s="39">
        <f>G11*H12%</f>
        <v>1034.8337999999999</v>
      </c>
      <c r="I11" s="40">
        <f>H11*I12%</f>
        <v>1036.9034675999999</v>
      </c>
      <c r="J11" s="83">
        <f>I11/C11*100</f>
        <v>109.94629070088007</v>
      </c>
    </row>
    <row r="12" spans="1:10" ht="12.75" customHeight="1" thickBot="1">
      <c r="A12" s="128" t="s">
        <v>40</v>
      </c>
      <c r="B12" s="137"/>
      <c r="C12" s="130" t="s">
        <v>58</v>
      </c>
      <c r="D12" s="130">
        <f>D11/C11*100</f>
        <v>117.26222033718588</v>
      </c>
      <c r="E12" s="130">
        <v>107.4</v>
      </c>
      <c r="F12" s="130">
        <v>93</v>
      </c>
      <c r="G12" s="130">
        <v>100</v>
      </c>
      <c r="H12" s="130">
        <v>100.1</v>
      </c>
      <c r="I12" s="130">
        <v>100.2</v>
      </c>
      <c r="J12" s="83"/>
    </row>
    <row r="13" spans="1:10" ht="27.75" customHeight="1" thickBot="1">
      <c r="A13" s="21" t="s">
        <v>36</v>
      </c>
      <c r="B13" s="38" t="s">
        <v>12</v>
      </c>
      <c r="C13" s="41">
        <v>2.4</v>
      </c>
      <c r="D13" s="41">
        <f t="shared" ref="D13:I13" si="0">C13*D14%</f>
        <v>2.6880000000000002</v>
      </c>
      <c r="E13" s="41">
        <f t="shared" si="0"/>
        <v>2.7874560000000002</v>
      </c>
      <c r="F13" s="41">
        <v>2.9</v>
      </c>
      <c r="G13" s="41">
        <f>F13*G14%</f>
        <v>2.9232</v>
      </c>
      <c r="H13" s="41">
        <f>G13*H14%</f>
        <v>2.9436624000000005</v>
      </c>
      <c r="I13" s="42">
        <f t="shared" si="0"/>
        <v>2.9672116992000004</v>
      </c>
      <c r="J13" s="83">
        <f t="shared" ref="J13:J35" si="1">I13/C13*100</f>
        <v>123.63382080000002</v>
      </c>
    </row>
    <row r="14" spans="1:10" ht="12.75" customHeight="1" thickBot="1">
      <c r="A14" s="128" t="s">
        <v>40</v>
      </c>
      <c r="B14" s="138"/>
      <c r="C14" s="130">
        <v>100</v>
      </c>
      <c r="D14" s="130">
        <v>112</v>
      </c>
      <c r="E14" s="130">
        <v>103.7</v>
      </c>
      <c r="F14" s="130">
        <v>90</v>
      </c>
      <c r="G14" s="130">
        <v>100.8</v>
      </c>
      <c r="H14" s="130">
        <v>100.7</v>
      </c>
      <c r="I14" s="130">
        <v>100.8</v>
      </c>
      <c r="J14" s="83"/>
    </row>
    <row r="15" spans="1:10" ht="25.5" customHeight="1" thickBot="1">
      <c r="A15" s="21" t="s">
        <v>38</v>
      </c>
      <c r="B15" s="38" t="s">
        <v>12</v>
      </c>
      <c r="C15" s="41"/>
      <c r="D15" s="41"/>
      <c r="E15" s="41"/>
      <c r="F15" s="41"/>
      <c r="G15" s="41"/>
      <c r="H15" s="41"/>
      <c r="I15" s="42"/>
      <c r="J15" s="83" t="e">
        <f t="shared" si="1"/>
        <v>#DIV/0!</v>
      </c>
    </row>
    <row r="16" spans="1:10" ht="12.75" customHeight="1" thickBot="1">
      <c r="A16" s="128" t="s">
        <v>40</v>
      </c>
      <c r="B16" s="139"/>
      <c r="C16" s="130"/>
      <c r="D16" s="130" t="e">
        <f t="shared" ref="D16:I16" si="2">D15/C15*100</f>
        <v>#DIV/0!</v>
      </c>
      <c r="E16" s="130" t="e">
        <f t="shared" si="2"/>
        <v>#DIV/0!</v>
      </c>
      <c r="F16" s="130" t="e">
        <f t="shared" si="2"/>
        <v>#DIV/0!</v>
      </c>
      <c r="G16" s="130" t="e">
        <f t="shared" si="2"/>
        <v>#DIV/0!</v>
      </c>
      <c r="H16" s="130" t="e">
        <f t="shared" si="2"/>
        <v>#DIV/0!</v>
      </c>
      <c r="I16" s="130" t="e">
        <f t="shared" si="2"/>
        <v>#DIV/0!</v>
      </c>
      <c r="J16" s="83"/>
    </row>
    <row r="17" spans="1:10" ht="27" customHeight="1" thickBot="1">
      <c r="A17" s="22" t="s">
        <v>37</v>
      </c>
      <c r="B17" s="38" t="s">
        <v>12</v>
      </c>
      <c r="C17" s="41"/>
      <c r="D17" s="41"/>
      <c r="E17" s="41"/>
      <c r="F17" s="41"/>
      <c r="G17" s="41"/>
      <c r="H17" s="41"/>
      <c r="I17" s="42"/>
      <c r="J17" s="83" t="e">
        <f t="shared" si="1"/>
        <v>#DIV/0!</v>
      </c>
    </row>
    <row r="18" spans="1:10" ht="14.25" customHeight="1" thickBot="1">
      <c r="A18" s="128" t="s">
        <v>40</v>
      </c>
      <c r="B18" s="139"/>
      <c r="C18" s="130"/>
      <c r="D18" s="130" t="e">
        <f t="shared" ref="D18:I18" si="3">D17/C17*100</f>
        <v>#DIV/0!</v>
      </c>
      <c r="E18" s="130" t="e">
        <f t="shared" si="3"/>
        <v>#DIV/0!</v>
      </c>
      <c r="F18" s="130" t="e">
        <f t="shared" si="3"/>
        <v>#DIV/0!</v>
      </c>
      <c r="G18" s="130" t="e">
        <f t="shared" si="3"/>
        <v>#DIV/0!</v>
      </c>
      <c r="H18" s="130" t="e">
        <f t="shared" si="3"/>
        <v>#DIV/0!</v>
      </c>
      <c r="I18" s="130" t="e">
        <f t="shared" si="3"/>
        <v>#DIV/0!</v>
      </c>
      <c r="J18" s="83"/>
    </row>
    <row r="19" spans="1:10" ht="24.95" customHeight="1" thickBot="1">
      <c r="A19" s="23" t="s">
        <v>11</v>
      </c>
      <c r="B19" s="38" t="s">
        <v>12</v>
      </c>
      <c r="C19" s="41">
        <v>288.39999999999998</v>
      </c>
      <c r="D19" s="41">
        <v>248.9</v>
      </c>
      <c r="E19" s="41">
        <f>D19*E20%</f>
        <v>250.14449999999997</v>
      </c>
      <c r="F19" s="41">
        <f>E19*F20%</f>
        <v>263.65230299999996</v>
      </c>
      <c r="G19" s="41">
        <f>F19*G20%</f>
        <v>266.02517372699998</v>
      </c>
      <c r="H19" s="41">
        <f>G19*H20%</f>
        <v>268.95145063799697</v>
      </c>
      <c r="I19" s="42">
        <f>H19*I20%</f>
        <v>272.17886804565296</v>
      </c>
      <c r="J19" s="83">
        <f t="shared" si="1"/>
        <v>94.37547435702254</v>
      </c>
    </row>
    <row r="20" spans="1:10" ht="13.5" customHeight="1" thickBot="1">
      <c r="A20" s="128" t="s">
        <v>40</v>
      </c>
      <c r="B20" s="139"/>
      <c r="C20" s="130">
        <v>99.3</v>
      </c>
      <c r="D20" s="130">
        <f>D19/C19*100</f>
        <v>86.303744798890435</v>
      </c>
      <c r="E20" s="130">
        <v>100.5</v>
      </c>
      <c r="F20" s="130">
        <v>105.4</v>
      </c>
      <c r="G20" s="130">
        <v>100.9</v>
      </c>
      <c r="H20" s="130">
        <v>101.1</v>
      </c>
      <c r="I20" s="130">
        <v>101.2</v>
      </c>
      <c r="J20" s="83"/>
    </row>
    <row r="21" spans="1:10" ht="24.95" customHeight="1" thickBot="1">
      <c r="A21" s="23" t="s">
        <v>1</v>
      </c>
      <c r="B21" s="38" t="s">
        <v>12</v>
      </c>
      <c r="C21" s="41">
        <v>372.7</v>
      </c>
      <c r="D21" s="41">
        <v>278.60000000000002</v>
      </c>
      <c r="E21" s="41">
        <f>D21*E22%</f>
        <v>279.99299999999999</v>
      </c>
      <c r="F21" s="41">
        <f>E21*F22%</f>
        <v>295.11262199999999</v>
      </c>
      <c r="G21" s="41">
        <f>F21*G22%</f>
        <v>303.96600066000002</v>
      </c>
      <c r="H21" s="41">
        <f>G21*H22%</f>
        <v>313.08498067980003</v>
      </c>
      <c r="I21" s="42">
        <f>H21*I22%</f>
        <v>322.47753010019403</v>
      </c>
      <c r="J21" s="83">
        <f t="shared" si="1"/>
        <v>86.524692809282016</v>
      </c>
    </row>
    <row r="22" spans="1:10" ht="14.25" customHeight="1" thickBot="1">
      <c r="A22" s="128" t="s">
        <v>40</v>
      </c>
      <c r="B22" s="139"/>
      <c r="C22" s="130">
        <v>103.8</v>
      </c>
      <c r="D22" s="130">
        <v>74.8</v>
      </c>
      <c r="E22" s="130">
        <v>100.5</v>
      </c>
      <c r="F22" s="130">
        <v>105.4</v>
      </c>
      <c r="G22" s="130">
        <v>103</v>
      </c>
      <c r="H22" s="130">
        <v>103</v>
      </c>
      <c r="I22" s="130">
        <v>103</v>
      </c>
      <c r="J22" s="83"/>
    </row>
    <row r="23" spans="1:10" ht="24.95" customHeight="1" thickBot="1">
      <c r="A23" s="23" t="s">
        <v>2</v>
      </c>
      <c r="B23" s="38" t="s">
        <v>12</v>
      </c>
      <c r="C23" s="41">
        <v>57.8</v>
      </c>
      <c r="D23" s="41">
        <f t="shared" ref="D23:I23" si="4">C23*D24%</f>
        <v>120.57079999999999</v>
      </c>
      <c r="E23" s="41">
        <f t="shared" si="4"/>
        <v>120.57079999999999</v>
      </c>
      <c r="F23" s="41">
        <f t="shared" si="4"/>
        <v>57.873983999999993</v>
      </c>
      <c r="G23" s="41">
        <f t="shared" si="4"/>
        <v>57.873983999999993</v>
      </c>
      <c r="H23" s="41">
        <f t="shared" si="4"/>
        <v>58.047605951999984</v>
      </c>
      <c r="I23" s="42">
        <f t="shared" si="4"/>
        <v>58.570034405567988</v>
      </c>
      <c r="J23" s="83">
        <f t="shared" si="1"/>
        <v>101.33223945599998</v>
      </c>
    </row>
    <row r="24" spans="1:10" ht="15.75" customHeight="1" thickBot="1">
      <c r="A24" s="128" t="s">
        <v>40</v>
      </c>
      <c r="B24" s="139"/>
      <c r="C24" s="130">
        <v>95.5</v>
      </c>
      <c r="D24" s="130">
        <v>208.6</v>
      </c>
      <c r="E24" s="130">
        <v>100</v>
      </c>
      <c r="F24" s="130">
        <v>48</v>
      </c>
      <c r="G24" s="130">
        <v>100</v>
      </c>
      <c r="H24" s="130">
        <v>100.3</v>
      </c>
      <c r="I24" s="130">
        <v>100.9</v>
      </c>
      <c r="J24" s="83"/>
    </row>
    <row r="25" spans="1:10" ht="24.95" customHeight="1" thickBot="1">
      <c r="A25" s="23" t="s">
        <v>3</v>
      </c>
      <c r="B25" s="38" t="s">
        <v>12</v>
      </c>
      <c r="C25" s="41">
        <v>1</v>
      </c>
      <c r="D25" s="41">
        <v>13.5</v>
      </c>
      <c r="E25" s="41">
        <v>13.4</v>
      </c>
      <c r="F25" s="41">
        <f>E25*F26%</f>
        <v>1.3266</v>
      </c>
      <c r="G25" s="41">
        <f>F25*G26%</f>
        <v>1.3266</v>
      </c>
      <c r="H25" s="41">
        <f>G25*H26%</f>
        <v>1.339866</v>
      </c>
      <c r="I25" s="42">
        <f>H25*I26%</f>
        <v>1.36666332</v>
      </c>
      <c r="J25" s="83">
        <f t="shared" si="1"/>
        <v>136.66633200000001</v>
      </c>
    </row>
    <row r="26" spans="1:10" ht="14.25" customHeight="1" thickBot="1">
      <c r="A26" s="128" t="s">
        <v>40</v>
      </c>
      <c r="B26" s="139"/>
      <c r="C26" s="130">
        <v>81.900000000000006</v>
      </c>
      <c r="D26" s="130">
        <v>1330</v>
      </c>
      <c r="E26" s="130">
        <v>102</v>
      </c>
      <c r="F26" s="130">
        <v>9.9</v>
      </c>
      <c r="G26" s="130">
        <v>100</v>
      </c>
      <c r="H26" s="130">
        <v>101</v>
      </c>
      <c r="I26" s="130">
        <v>102</v>
      </c>
      <c r="J26" s="83"/>
    </row>
    <row r="27" spans="1:10" ht="27" customHeight="1" thickBot="1">
      <c r="A27" s="24" t="s">
        <v>33</v>
      </c>
      <c r="B27" s="38" t="s">
        <v>12</v>
      </c>
      <c r="C27" s="41">
        <v>313.8</v>
      </c>
      <c r="D27" s="41">
        <v>277</v>
      </c>
      <c r="E27" s="41">
        <f>D27*E28%</f>
        <v>221.60000000000002</v>
      </c>
      <c r="F27" s="41">
        <f>E27*F28%</f>
        <v>221.82159999999999</v>
      </c>
      <c r="G27" s="41">
        <f>F27*G28%</f>
        <v>222.70888639999998</v>
      </c>
      <c r="H27" s="41">
        <f>G27*H28%</f>
        <v>227.16306412799997</v>
      </c>
      <c r="I27" s="42">
        <f>H27*I28%</f>
        <v>231.70632541055997</v>
      </c>
      <c r="J27" s="83">
        <f t="shared" si="1"/>
        <v>73.838854496673022</v>
      </c>
    </row>
    <row r="28" spans="1:10" ht="13.5" thickBot="1">
      <c r="A28" s="128" t="s">
        <v>40</v>
      </c>
      <c r="B28" s="139"/>
      <c r="C28" s="130">
        <v>110.4</v>
      </c>
      <c r="D28" s="130">
        <f>D27/C27*100</f>
        <v>88.272785213511781</v>
      </c>
      <c r="E28" s="130">
        <v>80</v>
      </c>
      <c r="F28" s="130">
        <v>100.1</v>
      </c>
      <c r="G28" s="130">
        <v>100.4</v>
      </c>
      <c r="H28" s="130">
        <v>102</v>
      </c>
      <c r="I28" s="130">
        <v>102</v>
      </c>
      <c r="J28" s="83"/>
    </row>
    <row r="29" spans="1:10" ht="24.95" customHeight="1" thickBot="1">
      <c r="A29" s="23" t="s">
        <v>4</v>
      </c>
      <c r="B29" s="38" t="s">
        <v>12</v>
      </c>
      <c r="C29" s="41">
        <v>1721.1</v>
      </c>
      <c r="D29" s="41">
        <f t="shared" ref="D29:I29" si="5">C29*D30%</f>
        <v>1724.5421999999999</v>
      </c>
      <c r="E29" s="41">
        <f t="shared" si="5"/>
        <v>1740.0630798</v>
      </c>
      <c r="F29" s="41">
        <f t="shared" si="5"/>
        <v>1740.0630798</v>
      </c>
      <c r="G29" s="41">
        <f t="shared" si="5"/>
        <v>1745.2832690393998</v>
      </c>
      <c r="H29" s="41">
        <f t="shared" si="5"/>
        <v>1748.7738355774786</v>
      </c>
      <c r="I29" s="42">
        <f t="shared" si="5"/>
        <v>1754.020157084211</v>
      </c>
      <c r="J29" s="83">
        <f t="shared" si="1"/>
        <v>101.91273935763239</v>
      </c>
    </row>
    <row r="30" spans="1:10" ht="13.5" customHeight="1" thickBot="1">
      <c r="A30" s="128" t="s">
        <v>40</v>
      </c>
      <c r="B30" s="139"/>
      <c r="C30" s="130">
        <v>100.4</v>
      </c>
      <c r="D30" s="130">
        <v>100.2</v>
      </c>
      <c r="E30" s="130">
        <v>100.9</v>
      </c>
      <c r="F30" s="130">
        <v>100</v>
      </c>
      <c r="G30" s="130">
        <v>100.3</v>
      </c>
      <c r="H30" s="130">
        <v>100.2</v>
      </c>
      <c r="I30" s="130">
        <v>100.3</v>
      </c>
      <c r="J30" s="83"/>
    </row>
    <row r="31" spans="1:10" ht="24.95" customHeight="1" thickBot="1">
      <c r="A31" s="23" t="s">
        <v>5</v>
      </c>
      <c r="B31" s="36" t="s">
        <v>7</v>
      </c>
      <c r="C31" s="41">
        <v>3480.2</v>
      </c>
      <c r="D31" s="41">
        <v>3636.6</v>
      </c>
      <c r="E31" s="41">
        <f>D31*E32%</f>
        <v>3662.0562000000004</v>
      </c>
      <c r="F31" s="41">
        <f>E31*F32%</f>
        <v>3676.7044248000007</v>
      </c>
      <c r="G31" s="41">
        <f>F31*G32%</f>
        <v>3687.7345380744005</v>
      </c>
      <c r="H31" s="41">
        <f>G31*H32%</f>
        <v>3695.1100071505493</v>
      </c>
      <c r="I31" s="42">
        <f>H31*I32%</f>
        <v>3706.1953371720006</v>
      </c>
      <c r="J31" s="83">
        <f t="shared" si="1"/>
        <v>106.49374568047816</v>
      </c>
    </row>
    <row r="32" spans="1:10" ht="13.5" customHeight="1" thickBot="1">
      <c r="A32" s="128" t="s">
        <v>40</v>
      </c>
      <c r="B32" s="140"/>
      <c r="C32" s="130">
        <v>85.9</v>
      </c>
      <c r="D32" s="130">
        <v>104.5</v>
      </c>
      <c r="E32" s="130">
        <v>100.7</v>
      </c>
      <c r="F32" s="130">
        <v>100.4</v>
      </c>
      <c r="G32" s="130">
        <v>100.3</v>
      </c>
      <c r="H32" s="130">
        <v>100.2</v>
      </c>
      <c r="I32" s="130">
        <v>100.3</v>
      </c>
      <c r="J32" s="83"/>
    </row>
    <row r="33" spans="1:10" ht="24.95" customHeight="1" thickBot="1">
      <c r="A33" s="23" t="s">
        <v>15</v>
      </c>
      <c r="B33" s="36" t="s">
        <v>8</v>
      </c>
      <c r="C33" s="41">
        <v>77.599999999999994</v>
      </c>
      <c r="D33" s="41">
        <v>71.2</v>
      </c>
      <c r="E33" s="41">
        <f>D33*E34%</f>
        <v>40.583999999999996</v>
      </c>
      <c r="F33" s="41">
        <f>E33*F34%</f>
        <v>20.900759999999998</v>
      </c>
      <c r="G33" s="41">
        <f>F33*G34%</f>
        <v>21.088866840000001</v>
      </c>
      <c r="H33" s="41">
        <f>G33*H34%</f>
        <v>21.299755508400001</v>
      </c>
      <c r="I33" s="42">
        <f>H33*I34%</f>
        <v>21.491453307975604</v>
      </c>
      <c r="J33" s="83">
        <f t="shared" si="1"/>
        <v>27.695171788628357</v>
      </c>
    </row>
    <row r="34" spans="1:10" ht="13.5" customHeight="1" thickBot="1">
      <c r="A34" s="128" t="s">
        <v>40</v>
      </c>
      <c r="B34" s="140"/>
      <c r="C34" s="130">
        <v>111.2</v>
      </c>
      <c r="D34" s="130">
        <v>91.8</v>
      </c>
      <c r="E34" s="130">
        <v>57</v>
      </c>
      <c r="F34" s="130">
        <v>51.5</v>
      </c>
      <c r="G34" s="130">
        <v>100.9</v>
      </c>
      <c r="H34" s="130">
        <v>101</v>
      </c>
      <c r="I34" s="130">
        <v>100.9</v>
      </c>
      <c r="J34" s="83"/>
    </row>
    <row r="35" spans="1:10" ht="24.95" customHeight="1">
      <c r="A35" s="29" t="s">
        <v>16</v>
      </c>
      <c r="B35" s="36" t="s">
        <v>9</v>
      </c>
      <c r="C35" s="41">
        <v>579</v>
      </c>
      <c r="D35" s="41">
        <f>E35/D36%</f>
        <v>580.19801980198019</v>
      </c>
      <c r="E35" s="41">
        <v>586</v>
      </c>
      <c r="F35" s="41">
        <f>E35*F36%</f>
        <v>601.23599999999999</v>
      </c>
      <c r="G35" s="41">
        <f>F35*G36%</f>
        <v>618.67184400000008</v>
      </c>
      <c r="H35" s="41">
        <f>G35*H36%</f>
        <v>637.850671164</v>
      </c>
      <c r="I35" s="42">
        <f>H35*I36%</f>
        <v>663.36469801056001</v>
      </c>
      <c r="J35" s="83">
        <f t="shared" si="1"/>
        <v>114.57075958731606</v>
      </c>
    </row>
    <row r="36" spans="1:10" ht="13.5" thickBot="1">
      <c r="A36" s="143" t="s">
        <v>40</v>
      </c>
      <c r="B36" s="142"/>
      <c r="C36" s="135">
        <v>101.7</v>
      </c>
      <c r="D36" s="135">
        <v>101</v>
      </c>
      <c r="E36" s="135">
        <f>E35/D35*100</f>
        <v>101</v>
      </c>
      <c r="F36" s="135">
        <v>102.6</v>
      </c>
      <c r="G36" s="135">
        <v>102.9</v>
      </c>
      <c r="H36" s="135">
        <v>103.1</v>
      </c>
      <c r="I36" s="135">
        <v>104</v>
      </c>
      <c r="J36" s="84"/>
    </row>
    <row r="37" spans="1:10">
      <c r="A37" s="3"/>
      <c r="B37" s="3"/>
      <c r="C37" s="3"/>
      <c r="D37" s="3"/>
      <c r="E37" s="3"/>
      <c r="F37" s="3"/>
      <c r="G37" s="3"/>
      <c r="H37" s="3"/>
      <c r="I37" s="3"/>
      <c r="J37" s="3"/>
    </row>
    <row r="38" spans="1:10">
      <c r="A38" s="3"/>
      <c r="B38" s="3"/>
      <c r="C38" s="3"/>
      <c r="D38" s="3"/>
      <c r="E38" s="3"/>
      <c r="F38" s="3"/>
      <c r="G38" s="3"/>
      <c r="H38" s="3"/>
      <c r="I38" s="3"/>
      <c r="J38" s="3"/>
    </row>
    <row r="39" spans="1:10" ht="18.75">
      <c r="A39" s="6"/>
      <c r="B39" s="3"/>
      <c r="C39" s="3"/>
      <c r="D39" s="3"/>
      <c r="E39" s="3"/>
      <c r="F39" s="3"/>
      <c r="G39" s="3"/>
      <c r="H39" s="3"/>
      <c r="I39" s="3"/>
      <c r="J39" s="3"/>
    </row>
    <row r="40" spans="1:10">
      <c r="A40" s="3"/>
      <c r="B40" s="3"/>
      <c r="C40" s="3"/>
      <c r="D40" s="3"/>
      <c r="E40" s="3"/>
      <c r="F40" s="3"/>
      <c r="G40" s="3"/>
      <c r="H40" s="3"/>
      <c r="I40" s="3"/>
      <c r="J40" s="3"/>
    </row>
    <row r="41" spans="1:10">
      <c r="A41" s="3"/>
      <c r="B41" s="3"/>
      <c r="C41" s="3"/>
      <c r="D41" s="3"/>
      <c r="E41" s="3"/>
      <c r="F41" s="3"/>
      <c r="G41" s="3"/>
      <c r="H41" s="3"/>
      <c r="I41" s="3"/>
      <c r="J41" s="3"/>
    </row>
    <row r="42" spans="1:10">
      <c r="A42" s="3"/>
      <c r="B42" s="3"/>
      <c r="C42" s="3"/>
      <c r="D42" s="3"/>
      <c r="E42" s="3"/>
      <c r="F42" s="3"/>
      <c r="G42" s="3"/>
      <c r="H42" s="3"/>
      <c r="I42" s="3"/>
      <c r="J42" s="3"/>
    </row>
    <row r="43" spans="1:10">
      <c r="A43" s="3"/>
      <c r="B43" s="3"/>
      <c r="C43" s="3"/>
      <c r="D43" s="3"/>
      <c r="E43" s="3"/>
      <c r="F43" s="3"/>
      <c r="G43" s="3"/>
      <c r="H43" s="3"/>
      <c r="I43" s="3"/>
      <c r="J43" s="3"/>
    </row>
    <row r="44" spans="1:10">
      <c r="A44" s="3"/>
      <c r="B44" s="3"/>
      <c r="C44" s="3"/>
      <c r="D44" s="3"/>
      <c r="E44" s="3"/>
      <c r="F44" s="3"/>
      <c r="G44" s="3"/>
      <c r="H44" s="3"/>
      <c r="I44" s="3"/>
      <c r="J44" s="3"/>
    </row>
    <row r="45" spans="1:10">
      <c r="A45" s="3"/>
      <c r="B45" s="3"/>
      <c r="C45" s="3"/>
      <c r="D45" s="3"/>
      <c r="E45" s="3"/>
      <c r="F45" s="3"/>
      <c r="G45" s="3"/>
      <c r="H45" s="3"/>
      <c r="I45" s="3"/>
      <c r="J45" s="3"/>
    </row>
    <row r="46" spans="1:10">
      <c r="A46" s="3"/>
      <c r="B46" s="3"/>
      <c r="C46" s="3"/>
      <c r="D46" s="3"/>
      <c r="E46" s="3"/>
      <c r="F46" s="3"/>
      <c r="G46" s="3"/>
      <c r="H46" s="3"/>
      <c r="I46" s="3"/>
      <c r="J46" s="3"/>
    </row>
    <row r="47" spans="1:10">
      <c r="A47" s="3"/>
      <c r="B47" s="3"/>
      <c r="C47" s="3"/>
      <c r="D47" s="3"/>
      <c r="E47" s="3"/>
      <c r="F47" s="3"/>
      <c r="G47" s="3"/>
      <c r="H47" s="3"/>
      <c r="I47" s="3"/>
      <c r="J47" s="3"/>
    </row>
    <row r="48" spans="1:10">
      <c r="A48" s="3"/>
      <c r="B48" s="3"/>
      <c r="C48" s="3"/>
      <c r="D48" s="3"/>
      <c r="E48" s="3"/>
      <c r="F48" s="3"/>
      <c r="G48" s="3"/>
      <c r="H48" s="3"/>
      <c r="I48" s="3"/>
      <c r="J48" s="3"/>
    </row>
    <row r="49" spans="1:10">
      <c r="A49" s="3"/>
      <c r="B49" s="3"/>
      <c r="C49" s="3"/>
      <c r="D49" s="3"/>
      <c r="E49" s="3"/>
      <c r="F49" s="3"/>
      <c r="G49" s="3"/>
      <c r="H49" s="3"/>
      <c r="I49" s="3"/>
      <c r="J49" s="3"/>
    </row>
    <row r="50" spans="1:10">
      <c r="A50" s="3"/>
      <c r="B50" s="3"/>
      <c r="C50" s="3"/>
      <c r="D50" s="3"/>
      <c r="E50" s="3"/>
      <c r="F50" s="3"/>
      <c r="G50" s="3"/>
      <c r="H50" s="3"/>
      <c r="I50" s="3"/>
      <c r="J50" s="3"/>
    </row>
    <row r="51" spans="1:10">
      <c r="A51" s="3"/>
      <c r="B51" s="3"/>
      <c r="C51" s="3"/>
      <c r="D51" s="3"/>
      <c r="E51" s="3"/>
      <c r="F51" s="3"/>
      <c r="G51" s="3"/>
      <c r="H51" s="3"/>
      <c r="I51" s="3"/>
      <c r="J51" s="3"/>
    </row>
    <row r="52" spans="1:10">
      <c r="A52" s="3"/>
      <c r="B52" s="3"/>
      <c r="C52" s="3"/>
      <c r="D52" s="3"/>
      <c r="E52" s="3"/>
      <c r="F52" s="3"/>
      <c r="G52" s="3"/>
      <c r="H52" s="3"/>
      <c r="I52" s="3"/>
      <c r="J52" s="3"/>
    </row>
    <row r="53" spans="1:10">
      <c r="A53" s="3"/>
      <c r="B53" s="3"/>
      <c r="C53" s="3"/>
      <c r="D53" s="3"/>
      <c r="E53" s="3"/>
      <c r="F53" s="3"/>
      <c r="G53" s="3"/>
      <c r="H53" s="3"/>
      <c r="I53" s="3"/>
      <c r="J53" s="3"/>
    </row>
    <row r="54" spans="1:10">
      <c r="A54" s="3"/>
      <c r="B54" s="3"/>
      <c r="C54" s="3"/>
      <c r="D54" s="3"/>
      <c r="E54" s="3"/>
      <c r="F54" s="3"/>
      <c r="G54" s="3"/>
      <c r="H54" s="3"/>
      <c r="I54" s="3"/>
      <c r="J54" s="3"/>
    </row>
    <row r="55" spans="1:10">
      <c r="A55" s="3"/>
      <c r="B55" s="3"/>
      <c r="C55" s="3"/>
      <c r="D55" s="3"/>
      <c r="E55" s="3"/>
      <c r="F55" s="3"/>
      <c r="G55" s="3"/>
      <c r="H55" s="3"/>
      <c r="I55" s="3"/>
      <c r="J55" s="3"/>
    </row>
    <row r="56" spans="1:10">
      <c r="A56" s="3"/>
      <c r="B56" s="3"/>
      <c r="C56" s="3"/>
      <c r="D56" s="3"/>
      <c r="E56" s="3"/>
      <c r="F56" s="3"/>
      <c r="G56" s="3"/>
      <c r="H56" s="3"/>
      <c r="I56" s="3"/>
      <c r="J56" s="3"/>
    </row>
    <row r="57" spans="1:10">
      <c r="A57" s="3"/>
      <c r="B57" s="3"/>
      <c r="C57" s="3"/>
      <c r="D57" s="3"/>
      <c r="E57" s="3"/>
      <c r="F57" s="3"/>
      <c r="G57" s="3"/>
      <c r="H57" s="3"/>
      <c r="I57" s="3"/>
      <c r="J57" s="3"/>
    </row>
    <row r="58" spans="1:10">
      <c r="A58" s="3"/>
      <c r="B58" s="3"/>
      <c r="C58" s="3"/>
      <c r="D58" s="3"/>
      <c r="E58" s="3"/>
      <c r="F58" s="3"/>
      <c r="G58" s="3"/>
      <c r="H58" s="3"/>
      <c r="I58" s="3"/>
      <c r="J58" s="3"/>
    </row>
    <row r="59" spans="1:10">
      <c r="A59" s="3"/>
      <c r="B59" s="3"/>
      <c r="C59" s="3"/>
      <c r="D59" s="3"/>
      <c r="E59" s="3"/>
      <c r="F59" s="3"/>
      <c r="G59" s="3"/>
      <c r="H59" s="3"/>
      <c r="I59" s="3"/>
      <c r="J59" s="3"/>
    </row>
    <row r="60" spans="1:10">
      <c r="A60" s="3"/>
      <c r="B60" s="3"/>
      <c r="C60" s="3"/>
      <c r="D60" s="3"/>
      <c r="E60" s="3"/>
      <c r="F60" s="3"/>
      <c r="G60" s="3"/>
      <c r="H60" s="3"/>
      <c r="I60" s="3"/>
      <c r="J60" s="3"/>
    </row>
    <row r="61" spans="1:10">
      <c r="A61" s="3"/>
      <c r="B61" s="3"/>
      <c r="C61" s="3"/>
      <c r="D61" s="3"/>
      <c r="E61" s="3"/>
      <c r="F61" s="3"/>
      <c r="G61" s="3"/>
      <c r="H61" s="3"/>
      <c r="I61" s="3"/>
      <c r="J61" s="3"/>
    </row>
    <row r="62" spans="1:10">
      <c r="A62" s="3"/>
      <c r="B62" s="3"/>
      <c r="C62" s="3"/>
      <c r="D62" s="3"/>
      <c r="E62" s="3"/>
      <c r="F62" s="3"/>
      <c r="G62" s="3"/>
      <c r="H62" s="3"/>
      <c r="I62" s="3"/>
      <c r="J62" s="3"/>
    </row>
    <row r="63" spans="1:10">
      <c r="A63" s="3"/>
      <c r="B63" s="3"/>
      <c r="C63" s="3"/>
      <c r="D63" s="3"/>
      <c r="E63" s="3"/>
      <c r="F63" s="3"/>
      <c r="G63" s="3"/>
      <c r="H63" s="3"/>
      <c r="I63" s="3"/>
      <c r="J63" s="3"/>
    </row>
    <row r="64" spans="1:10">
      <c r="A64" s="3"/>
      <c r="B64" s="3"/>
      <c r="C64" s="3"/>
      <c r="D64" s="3"/>
      <c r="E64" s="3"/>
      <c r="F64" s="3"/>
      <c r="G64" s="3"/>
      <c r="H64" s="3"/>
      <c r="I64" s="3"/>
      <c r="J64" s="3"/>
    </row>
    <row r="65" spans="1:10">
      <c r="A65" s="3"/>
      <c r="B65" s="3"/>
      <c r="C65" s="3"/>
      <c r="D65" s="3"/>
      <c r="E65" s="3"/>
      <c r="F65" s="3"/>
      <c r="G65" s="3"/>
      <c r="H65" s="3"/>
      <c r="I65" s="3"/>
      <c r="J65" s="3"/>
    </row>
    <row r="66" spans="1:10">
      <c r="A66" s="3"/>
      <c r="B66" s="3"/>
      <c r="C66" s="3"/>
      <c r="D66" s="3"/>
      <c r="E66" s="3"/>
      <c r="F66" s="3"/>
      <c r="G66" s="3"/>
      <c r="H66" s="3"/>
      <c r="I66" s="3"/>
      <c r="J66" s="3"/>
    </row>
    <row r="67" spans="1:10">
      <c r="A67" s="3"/>
      <c r="B67" s="3"/>
      <c r="C67" s="3"/>
      <c r="D67" s="3"/>
      <c r="E67" s="3"/>
      <c r="F67" s="3"/>
      <c r="G67" s="3"/>
      <c r="H67" s="3"/>
      <c r="I67" s="3"/>
      <c r="J67" s="3"/>
    </row>
    <row r="68" spans="1:10">
      <c r="A68" s="3"/>
      <c r="B68" s="3"/>
      <c r="C68" s="3"/>
      <c r="D68" s="3"/>
      <c r="E68" s="3"/>
      <c r="F68" s="3"/>
      <c r="G68" s="3"/>
      <c r="H68" s="3"/>
      <c r="I68" s="3"/>
      <c r="J68" s="3"/>
    </row>
    <row r="69" spans="1:10">
      <c r="A69" s="3"/>
      <c r="B69" s="3"/>
      <c r="C69" s="3"/>
      <c r="D69" s="3"/>
      <c r="E69" s="3"/>
      <c r="F69" s="3"/>
      <c r="G69" s="3"/>
      <c r="H69" s="3"/>
      <c r="I69" s="3"/>
      <c r="J69" s="3"/>
    </row>
    <row r="70" spans="1:10">
      <c r="A70" s="3"/>
      <c r="B70" s="3"/>
      <c r="C70" s="3"/>
      <c r="D70" s="3"/>
      <c r="E70" s="3"/>
      <c r="F70" s="3"/>
      <c r="G70" s="3"/>
      <c r="H70" s="3"/>
      <c r="I70" s="3"/>
      <c r="J70" s="3"/>
    </row>
    <row r="71" spans="1:10">
      <c r="A71" s="3"/>
      <c r="B71" s="3"/>
      <c r="C71" s="3"/>
      <c r="D71" s="3"/>
      <c r="E71" s="3"/>
      <c r="F71" s="3"/>
      <c r="G71" s="3"/>
      <c r="H71" s="3"/>
      <c r="I71" s="3"/>
      <c r="J71" s="3"/>
    </row>
    <row r="72" spans="1:10">
      <c r="A72" s="3"/>
      <c r="B72" s="3"/>
      <c r="C72" s="3"/>
      <c r="D72" s="3"/>
      <c r="E72" s="3"/>
      <c r="F72" s="3"/>
      <c r="G72" s="3"/>
      <c r="H72" s="3"/>
      <c r="I72" s="3"/>
      <c r="J72" s="3"/>
    </row>
    <row r="73" spans="1:10">
      <c r="A73" s="3"/>
      <c r="B73" s="3"/>
      <c r="C73" s="3"/>
      <c r="D73" s="3"/>
      <c r="E73" s="3"/>
      <c r="F73" s="3"/>
      <c r="G73" s="3"/>
      <c r="H73" s="3"/>
      <c r="I73" s="3"/>
      <c r="J73" s="3"/>
    </row>
    <row r="74" spans="1:10">
      <c r="A74" s="3"/>
      <c r="B74" s="3"/>
      <c r="C74" s="3"/>
      <c r="D74" s="3"/>
      <c r="E74" s="3"/>
      <c r="F74" s="3"/>
      <c r="G74" s="3"/>
      <c r="H74" s="3"/>
      <c r="I74" s="3"/>
      <c r="J74" s="3"/>
    </row>
    <row r="75" spans="1:10">
      <c r="A75" s="3"/>
      <c r="B75" s="3"/>
      <c r="C75" s="3"/>
      <c r="D75" s="3"/>
      <c r="E75" s="3"/>
      <c r="F75" s="3"/>
      <c r="G75" s="3"/>
      <c r="H75" s="3"/>
      <c r="I75" s="3"/>
      <c r="J75" s="3"/>
    </row>
    <row r="76" spans="1:10">
      <c r="A76" s="3"/>
      <c r="B76" s="3"/>
      <c r="C76" s="3"/>
      <c r="D76" s="3"/>
      <c r="E76" s="3"/>
      <c r="F76" s="3"/>
      <c r="G76" s="3"/>
      <c r="H76" s="3"/>
      <c r="I76" s="3"/>
      <c r="J76" s="3"/>
    </row>
    <row r="77" spans="1:10">
      <c r="A77" s="3"/>
      <c r="B77" s="3"/>
      <c r="C77" s="3"/>
      <c r="D77" s="3"/>
      <c r="E77" s="3"/>
      <c r="F77" s="3"/>
      <c r="G77" s="3"/>
      <c r="H77" s="3"/>
      <c r="I77" s="3"/>
      <c r="J77" s="3"/>
    </row>
    <row r="78" spans="1:10">
      <c r="A78" s="3"/>
      <c r="B78" s="3"/>
      <c r="C78" s="3"/>
      <c r="D78" s="3"/>
      <c r="E78" s="3"/>
      <c r="F78" s="3"/>
      <c r="G78" s="3"/>
      <c r="H78" s="3"/>
      <c r="I78" s="3"/>
      <c r="J78" s="3"/>
    </row>
    <row r="79" spans="1:10">
      <c r="A79" s="3"/>
      <c r="B79" s="3"/>
      <c r="C79" s="3"/>
      <c r="D79" s="3"/>
      <c r="E79" s="3"/>
      <c r="F79" s="3"/>
      <c r="G79" s="3"/>
      <c r="H79" s="3"/>
      <c r="I79" s="3"/>
      <c r="J79" s="3"/>
    </row>
    <row r="80" spans="1:10">
      <c r="A80" s="3"/>
      <c r="B80" s="3"/>
      <c r="C80" s="3"/>
      <c r="D80" s="3"/>
      <c r="E80" s="3"/>
      <c r="F80" s="3"/>
      <c r="G80" s="3"/>
      <c r="H80" s="3"/>
      <c r="I80" s="3"/>
      <c r="J80" s="3"/>
    </row>
    <row r="81" spans="1:10">
      <c r="A81" s="3"/>
      <c r="B81" s="3"/>
      <c r="C81" s="3"/>
      <c r="D81" s="3"/>
      <c r="E81" s="3"/>
      <c r="F81" s="3"/>
      <c r="G81" s="3"/>
      <c r="H81" s="3"/>
      <c r="I81" s="3"/>
      <c r="J81" s="3"/>
    </row>
    <row r="82" spans="1:10">
      <c r="A82" s="3"/>
      <c r="B82" s="3"/>
      <c r="C82" s="3"/>
      <c r="D82" s="3"/>
      <c r="E82" s="3"/>
      <c r="F82" s="3"/>
      <c r="G82" s="3"/>
      <c r="H82" s="3"/>
      <c r="I82" s="3"/>
      <c r="J82" s="3"/>
    </row>
    <row r="83" spans="1:10">
      <c r="A83" s="3"/>
      <c r="B83" s="3"/>
      <c r="C83" s="3"/>
      <c r="D83" s="3"/>
      <c r="E83" s="3"/>
      <c r="F83" s="3"/>
      <c r="G83" s="3"/>
      <c r="H83" s="3"/>
      <c r="I83" s="3"/>
      <c r="J83" s="3"/>
    </row>
    <row r="84" spans="1:10">
      <c r="A84" s="3"/>
      <c r="B84" s="3"/>
      <c r="C84" s="3"/>
      <c r="D84" s="3"/>
      <c r="E84" s="3"/>
      <c r="F84" s="3"/>
      <c r="G84" s="3"/>
      <c r="H84" s="3"/>
      <c r="I84" s="3"/>
      <c r="J84" s="3"/>
    </row>
    <row r="85" spans="1:10">
      <c r="A85" s="3"/>
      <c r="B85" s="3"/>
      <c r="C85" s="3"/>
      <c r="D85" s="3"/>
      <c r="E85" s="3"/>
      <c r="F85" s="3"/>
      <c r="G85" s="3"/>
      <c r="H85" s="3"/>
      <c r="I85" s="3"/>
      <c r="J85" s="3"/>
    </row>
    <row r="86" spans="1:10">
      <c r="A86" s="3"/>
      <c r="B86" s="3"/>
      <c r="C86" s="3"/>
      <c r="D86" s="3"/>
      <c r="E86" s="3"/>
      <c r="F86" s="3"/>
      <c r="G86" s="3"/>
      <c r="H86" s="3"/>
      <c r="I86" s="3"/>
      <c r="J86" s="3"/>
    </row>
    <row r="87" spans="1:10">
      <c r="A87" s="3"/>
      <c r="B87" s="3"/>
      <c r="C87" s="3"/>
      <c r="D87" s="3"/>
      <c r="E87" s="3"/>
      <c r="F87" s="3"/>
      <c r="G87" s="3"/>
      <c r="H87" s="3"/>
      <c r="I87" s="3"/>
      <c r="J87" s="3"/>
    </row>
    <row r="88" spans="1:10">
      <c r="A88" s="3"/>
      <c r="B88" s="3"/>
      <c r="C88" s="3"/>
      <c r="D88" s="3"/>
      <c r="E88" s="3"/>
      <c r="F88" s="3"/>
      <c r="G88" s="3"/>
      <c r="H88" s="3"/>
      <c r="I88" s="3"/>
      <c r="J88" s="3"/>
    </row>
    <row r="89" spans="1:10">
      <c r="A89" s="3"/>
      <c r="B89" s="3"/>
      <c r="C89" s="3"/>
      <c r="D89" s="3"/>
      <c r="E89" s="3"/>
      <c r="F89" s="3"/>
      <c r="G89" s="3"/>
      <c r="H89" s="3"/>
      <c r="I89" s="3"/>
      <c r="J89" s="3"/>
    </row>
    <row r="90" spans="1:10">
      <c r="A90" s="3"/>
      <c r="B90" s="3"/>
      <c r="C90" s="3"/>
      <c r="D90" s="3"/>
      <c r="E90" s="3"/>
      <c r="F90" s="3"/>
      <c r="G90" s="3"/>
      <c r="H90" s="3"/>
      <c r="I90" s="3"/>
      <c r="J90" s="3"/>
    </row>
    <row r="91" spans="1:10">
      <c r="A91" s="3"/>
      <c r="B91" s="3"/>
      <c r="C91" s="3"/>
      <c r="D91" s="3"/>
      <c r="E91" s="3"/>
      <c r="F91" s="3"/>
      <c r="G91" s="3"/>
      <c r="H91" s="3"/>
      <c r="I91" s="3"/>
      <c r="J91" s="3"/>
    </row>
    <row r="92" spans="1:10">
      <c r="A92" s="3"/>
      <c r="B92" s="3"/>
      <c r="C92" s="3"/>
      <c r="D92" s="3"/>
      <c r="E92" s="3"/>
      <c r="F92" s="3"/>
      <c r="G92" s="3"/>
      <c r="H92" s="3"/>
      <c r="I92" s="3"/>
      <c r="J92" s="3"/>
    </row>
    <row r="93" spans="1:10">
      <c r="A93" s="3"/>
      <c r="B93" s="3"/>
      <c r="C93" s="3"/>
      <c r="D93" s="3"/>
      <c r="E93" s="3"/>
      <c r="F93" s="3"/>
      <c r="G93" s="3"/>
      <c r="H93" s="3"/>
      <c r="I93" s="3"/>
      <c r="J93" s="3"/>
    </row>
    <row r="94" spans="1:10">
      <c r="A94" s="3"/>
      <c r="B94" s="3"/>
      <c r="C94" s="3"/>
      <c r="D94" s="3"/>
      <c r="E94" s="3"/>
      <c r="F94" s="3"/>
      <c r="G94" s="3"/>
      <c r="H94" s="3"/>
      <c r="I94" s="3"/>
      <c r="J94" s="3"/>
    </row>
    <row r="95" spans="1:10">
      <c r="A95" s="3"/>
      <c r="B95" s="3"/>
      <c r="C95" s="3"/>
      <c r="D95" s="3"/>
      <c r="E95" s="3"/>
      <c r="F95" s="3"/>
      <c r="G95" s="3"/>
      <c r="H95" s="3"/>
      <c r="I95" s="3"/>
      <c r="J95" s="3"/>
    </row>
    <row r="96" spans="1:10">
      <c r="A96" s="3"/>
      <c r="B96" s="3"/>
      <c r="C96" s="3"/>
      <c r="D96" s="3"/>
      <c r="E96" s="3"/>
      <c r="F96" s="3"/>
      <c r="G96" s="3"/>
      <c r="H96" s="3"/>
      <c r="I96" s="3"/>
      <c r="J96" s="3"/>
    </row>
    <row r="97" spans="1:10">
      <c r="A97" s="3"/>
      <c r="B97" s="3"/>
      <c r="C97" s="3"/>
      <c r="D97" s="3"/>
      <c r="E97" s="3"/>
      <c r="F97" s="3"/>
      <c r="G97" s="3"/>
      <c r="H97" s="3"/>
      <c r="I97" s="3"/>
      <c r="J97" s="3"/>
    </row>
    <row r="98" spans="1:10">
      <c r="A98" s="3"/>
      <c r="B98" s="3"/>
      <c r="C98" s="3"/>
      <c r="D98" s="3"/>
      <c r="E98" s="3"/>
      <c r="F98" s="3"/>
      <c r="G98" s="3"/>
      <c r="H98" s="3"/>
      <c r="I98" s="3"/>
      <c r="J98" s="3"/>
    </row>
    <row r="99" spans="1:10">
      <c r="A99" s="3"/>
      <c r="B99" s="3"/>
      <c r="C99" s="3"/>
      <c r="D99" s="3"/>
      <c r="E99" s="3"/>
      <c r="F99" s="3"/>
      <c r="G99" s="3"/>
      <c r="H99" s="3"/>
      <c r="I99" s="3"/>
      <c r="J99" s="3"/>
    </row>
    <row r="100" spans="1:10">
      <c r="A100" s="3"/>
      <c r="B100" s="3"/>
      <c r="C100" s="3"/>
      <c r="D100" s="3"/>
      <c r="E100" s="3"/>
      <c r="F100" s="3"/>
      <c r="G100" s="3"/>
      <c r="H100" s="3"/>
      <c r="I100" s="3"/>
      <c r="J100" s="3"/>
    </row>
    <row r="101" spans="1:10">
      <c r="A101" s="3"/>
      <c r="B101" s="3"/>
      <c r="C101" s="3"/>
      <c r="D101" s="3"/>
      <c r="E101" s="3"/>
      <c r="F101" s="3"/>
      <c r="G101" s="3"/>
      <c r="H101" s="3"/>
      <c r="I101" s="3"/>
      <c r="J101" s="3"/>
    </row>
    <row r="102" spans="1:10">
      <c r="A102" s="3"/>
      <c r="B102" s="3"/>
      <c r="C102" s="3"/>
      <c r="D102" s="3"/>
      <c r="E102" s="3"/>
      <c r="F102" s="3"/>
      <c r="G102" s="3"/>
      <c r="H102" s="3"/>
      <c r="I102" s="3"/>
      <c r="J102" s="3"/>
    </row>
    <row r="103" spans="1:10">
      <c r="A103" s="3"/>
      <c r="B103" s="3"/>
      <c r="C103" s="3"/>
      <c r="D103" s="3"/>
      <c r="E103" s="3"/>
      <c r="F103" s="3"/>
      <c r="G103" s="3"/>
      <c r="H103" s="3"/>
      <c r="I103" s="3"/>
      <c r="J103" s="3"/>
    </row>
    <row r="104" spans="1:10">
      <c r="A104" s="3"/>
      <c r="B104" s="3"/>
      <c r="C104" s="3"/>
      <c r="D104" s="3"/>
      <c r="E104" s="3"/>
      <c r="F104" s="3"/>
      <c r="G104" s="3"/>
      <c r="H104" s="3"/>
      <c r="I104" s="3"/>
      <c r="J104" s="3"/>
    </row>
    <row r="105" spans="1:10">
      <c r="A105" s="3"/>
      <c r="B105" s="3"/>
      <c r="C105" s="3"/>
      <c r="D105" s="3"/>
      <c r="E105" s="3"/>
      <c r="F105" s="3"/>
      <c r="G105" s="3"/>
      <c r="H105" s="3"/>
      <c r="I105" s="3"/>
      <c r="J105" s="3"/>
    </row>
    <row r="106" spans="1:10">
      <c r="A106" s="3"/>
      <c r="B106" s="3"/>
      <c r="C106" s="3"/>
      <c r="D106" s="3"/>
      <c r="E106" s="3"/>
      <c r="F106" s="3"/>
      <c r="G106" s="3"/>
      <c r="H106" s="3"/>
      <c r="I106" s="3"/>
      <c r="J106" s="3"/>
    </row>
    <row r="107" spans="1:10">
      <c r="A107" s="3"/>
      <c r="B107" s="3"/>
      <c r="C107" s="3"/>
      <c r="D107" s="3"/>
      <c r="E107" s="3"/>
      <c r="F107" s="3"/>
      <c r="G107" s="3"/>
      <c r="H107" s="3"/>
      <c r="I107" s="3"/>
      <c r="J107" s="3"/>
    </row>
    <row r="108" spans="1:10">
      <c r="A108" s="3"/>
      <c r="B108" s="3"/>
      <c r="C108" s="3"/>
      <c r="D108" s="3"/>
      <c r="E108" s="3"/>
      <c r="F108" s="3"/>
      <c r="G108" s="3"/>
      <c r="H108" s="3"/>
      <c r="I108" s="3"/>
      <c r="J108" s="3"/>
    </row>
    <row r="109" spans="1:10">
      <c r="A109" s="3"/>
      <c r="B109" s="3"/>
      <c r="C109" s="3"/>
      <c r="D109" s="3"/>
      <c r="E109" s="3"/>
      <c r="F109" s="3"/>
      <c r="G109" s="3"/>
      <c r="H109" s="3"/>
      <c r="I109" s="3"/>
      <c r="J109" s="3"/>
    </row>
    <row r="110" spans="1:10">
      <c r="A110" s="3"/>
      <c r="B110" s="3"/>
      <c r="C110" s="3"/>
      <c r="D110" s="3"/>
      <c r="E110" s="3"/>
      <c r="F110" s="3"/>
      <c r="G110" s="3"/>
      <c r="H110" s="3"/>
      <c r="I110" s="3"/>
      <c r="J110" s="3"/>
    </row>
    <row r="111" spans="1:10">
      <c r="A111" s="3"/>
      <c r="B111" s="3"/>
      <c r="C111" s="3"/>
      <c r="D111" s="3"/>
      <c r="E111" s="3"/>
      <c r="F111" s="3"/>
      <c r="G111" s="3"/>
      <c r="H111" s="3"/>
      <c r="I111" s="3"/>
      <c r="J111" s="3"/>
    </row>
    <row r="112" spans="1:10">
      <c r="A112" s="3"/>
      <c r="B112" s="3"/>
      <c r="C112" s="3"/>
      <c r="D112" s="3"/>
      <c r="E112" s="3"/>
      <c r="F112" s="3"/>
      <c r="G112" s="3"/>
      <c r="H112" s="3"/>
      <c r="I112" s="3"/>
      <c r="J112" s="3"/>
    </row>
    <row r="113" spans="1:10">
      <c r="A113" s="3"/>
      <c r="B113" s="3"/>
      <c r="C113" s="3"/>
      <c r="D113" s="3"/>
      <c r="E113" s="3"/>
      <c r="F113" s="3"/>
      <c r="G113" s="3"/>
      <c r="H113" s="3"/>
      <c r="I113" s="3"/>
      <c r="J113" s="3"/>
    </row>
    <row r="114" spans="1:10">
      <c r="A114" s="3"/>
      <c r="B114" s="3"/>
      <c r="C114" s="3"/>
      <c r="D114" s="3"/>
      <c r="E114" s="3"/>
      <c r="F114" s="3"/>
      <c r="G114" s="3"/>
      <c r="H114" s="3"/>
      <c r="I114" s="3"/>
      <c r="J114" s="3"/>
    </row>
    <row r="115" spans="1:10">
      <c r="A115" s="3"/>
      <c r="B115" s="3"/>
      <c r="C115" s="3"/>
      <c r="D115" s="3"/>
      <c r="E115" s="3"/>
      <c r="F115" s="3"/>
      <c r="G115" s="3"/>
      <c r="H115" s="3"/>
      <c r="I115" s="3"/>
      <c r="J115" s="3"/>
    </row>
    <row r="116" spans="1:10">
      <c r="A116" s="3"/>
      <c r="B116" s="3"/>
      <c r="C116" s="3"/>
      <c r="D116" s="3"/>
      <c r="E116" s="3"/>
      <c r="F116" s="3"/>
      <c r="G116" s="3"/>
      <c r="H116" s="3"/>
      <c r="I116" s="3"/>
      <c r="J116" s="3"/>
    </row>
    <row r="117" spans="1:10">
      <c r="A117" s="3"/>
      <c r="B117" s="3"/>
      <c r="C117" s="3"/>
      <c r="D117" s="3"/>
      <c r="E117" s="3"/>
      <c r="F117" s="3"/>
      <c r="G117" s="3"/>
      <c r="H117" s="3"/>
      <c r="I117" s="3"/>
      <c r="J117" s="3"/>
    </row>
    <row r="118" spans="1:10">
      <c r="A118" s="3"/>
      <c r="B118" s="3"/>
      <c r="C118" s="3"/>
      <c r="D118" s="3"/>
      <c r="E118" s="3"/>
      <c r="F118" s="3"/>
      <c r="G118" s="3"/>
      <c r="H118" s="3"/>
      <c r="I118" s="3"/>
      <c r="J118" s="3"/>
    </row>
    <row r="119" spans="1:10">
      <c r="A119" s="3"/>
      <c r="B119" s="3"/>
      <c r="C119" s="3"/>
      <c r="D119" s="3"/>
      <c r="E119" s="3"/>
      <c r="F119" s="3"/>
      <c r="G119" s="3"/>
      <c r="H119" s="3"/>
      <c r="I119" s="3"/>
      <c r="J119" s="3"/>
    </row>
    <row r="120" spans="1:10">
      <c r="A120" s="3"/>
      <c r="B120" s="3"/>
      <c r="C120" s="3"/>
      <c r="D120" s="3"/>
      <c r="E120" s="3"/>
      <c r="F120" s="3"/>
      <c r="G120" s="3"/>
      <c r="H120" s="3"/>
      <c r="I120" s="3"/>
      <c r="J120" s="3"/>
    </row>
    <row r="121" spans="1:10">
      <c r="A121" s="3"/>
      <c r="B121" s="3"/>
      <c r="C121" s="3"/>
      <c r="D121" s="3"/>
      <c r="E121" s="3"/>
      <c r="F121" s="3"/>
      <c r="G121" s="3"/>
      <c r="H121" s="3"/>
      <c r="I121" s="3"/>
      <c r="J121" s="3"/>
    </row>
    <row r="122" spans="1:10">
      <c r="A122" s="3"/>
      <c r="B122" s="3"/>
      <c r="C122" s="3"/>
      <c r="D122" s="3"/>
      <c r="E122" s="3"/>
      <c r="F122" s="3"/>
      <c r="G122" s="3"/>
      <c r="H122" s="3"/>
      <c r="I122" s="3"/>
      <c r="J122" s="3"/>
    </row>
    <row r="123" spans="1:10">
      <c r="A123" s="3"/>
      <c r="B123" s="3"/>
      <c r="C123" s="3"/>
      <c r="D123" s="3"/>
      <c r="E123" s="3"/>
      <c r="F123" s="3"/>
      <c r="G123" s="3"/>
      <c r="H123" s="3"/>
      <c r="I123" s="3"/>
      <c r="J123" s="3"/>
    </row>
    <row r="124" spans="1:10">
      <c r="A124" s="3"/>
      <c r="B124" s="3"/>
      <c r="C124" s="3"/>
      <c r="D124" s="3"/>
      <c r="E124" s="3"/>
      <c r="F124" s="3"/>
      <c r="G124" s="3"/>
      <c r="H124" s="3"/>
      <c r="I124" s="3"/>
      <c r="J124" s="3"/>
    </row>
    <row r="125" spans="1:10">
      <c r="A125" s="3"/>
      <c r="B125" s="3"/>
      <c r="C125" s="3"/>
      <c r="D125" s="3"/>
      <c r="E125" s="3"/>
      <c r="F125" s="3"/>
      <c r="G125" s="3"/>
      <c r="H125" s="3"/>
      <c r="I125" s="3"/>
      <c r="J125" s="3"/>
    </row>
    <row r="126" spans="1:10">
      <c r="A126" s="3"/>
      <c r="B126" s="3"/>
      <c r="C126" s="3"/>
      <c r="D126" s="3"/>
      <c r="E126" s="3"/>
      <c r="F126" s="3"/>
      <c r="G126" s="3"/>
      <c r="H126" s="3"/>
      <c r="I126" s="3"/>
      <c r="J126" s="3"/>
    </row>
    <row r="127" spans="1:10">
      <c r="B127" s="3"/>
      <c r="C127" s="3"/>
      <c r="D127" s="3"/>
      <c r="E127" s="3"/>
      <c r="F127" s="3"/>
      <c r="G127" s="3"/>
      <c r="H127" s="3"/>
      <c r="I127" s="3"/>
      <c r="J127" s="3"/>
    </row>
  </sheetData>
  <mergeCells count="9">
    <mergeCell ref="C9:E9"/>
    <mergeCell ref="A9:A10"/>
    <mergeCell ref="B9:B10"/>
    <mergeCell ref="J9:J10"/>
    <mergeCell ref="A1:J1"/>
    <mergeCell ref="A6:J6"/>
    <mergeCell ref="A7:J7"/>
    <mergeCell ref="C3:E3"/>
    <mergeCell ref="C4:E4"/>
  </mergeCells>
  <phoneticPr fontId="5" type="noConversion"/>
  <pageMargins left="0.31496062992125984" right="0.31496062992125984" top="0.39370078740157483" bottom="0.39370078740157483" header="0.31496062992125984" footer="0.31496062992125984"/>
  <pageSetup paperSize="9" scale="80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 codeName="Лист10"/>
  <dimension ref="A1:J127"/>
  <sheetViews>
    <sheetView zoomScale="80" zoomScaleNormal="80" workbookViewId="0">
      <selection activeCell="C3" sqref="C3:E3"/>
    </sheetView>
  </sheetViews>
  <sheetFormatPr defaultRowHeight="12.75"/>
  <cols>
    <col min="1" max="1" width="36.42578125" customWidth="1"/>
    <col min="2" max="2" width="11.7109375" customWidth="1"/>
    <col min="3" max="4" width="13.85546875" customWidth="1"/>
    <col min="5" max="6" width="10.7109375" customWidth="1"/>
    <col min="7" max="9" width="11.7109375" customWidth="1"/>
    <col min="10" max="10" width="14.5703125" customWidth="1"/>
  </cols>
  <sheetData>
    <row r="1" spans="1:10" ht="15">
      <c r="A1" s="169" t="s">
        <v>55</v>
      </c>
      <c r="B1" s="169"/>
      <c r="C1" s="169"/>
      <c r="D1" s="169"/>
      <c r="E1" s="169"/>
      <c r="F1" s="169"/>
      <c r="G1" s="169"/>
      <c r="H1" s="169"/>
      <c r="I1" s="169"/>
      <c r="J1" s="169"/>
    </row>
    <row r="2" spans="1:10" ht="15">
      <c r="A2" s="79"/>
      <c r="B2" s="79"/>
      <c r="C2" s="79"/>
      <c r="D2" s="79"/>
      <c r="E2" s="79"/>
      <c r="F2" s="79"/>
      <c r="G2" s="79"/>
      <c r="H2" s="79"/>
      <c r="I2" s="79"/>
      <c r="J2" s="79"/>
    </row>
    <row r="3" spans="1:10" ht="16.5" customHeight="1">
      <c r="A3" s="14"/>
      <c r="C3" s="174" t="s">
        <v>57</v>
      </c>
      <c r="D3" s="174"/>
      <c r="E3" s="174"/>
      <c r="F3" s="115"/>
    </row>
    <row r="4" spans="1:10" ht="15.75">
      <c r="A4" s="1"/>
      <c r="C4" s="163" t="s">
        <v>54</v>
      </c>
      <c r="D4" s="163"/>
      <c r="E4" s="163"/>
      <c r="F4" s="116"/>
    </row>
    <row r="5" spans="1:10" ht="9.75" customHeight="1">
      <c r="A5" s="1"/>
      <c r="B5" s="2"/>
      <c r="E5" s="2"/>
      <c r="F5" s="2"/>
    </row>
    <row r="6" spans="1:10" ht="14.25">
      <c r="A6" s="170" t="s">
        <v>46</v>
      </c>
      <c r="B6" s="170"/>
      <c r="C6" s="170"/>
      <c r="D6" s="170"/>
      <c r="E6" s="170"/>
      <c r="F6" s="170"/>
      <c r="G6" s="170"/>
      <c r="H6" s="170"/>
      <c r="I6" s="170"/>
      <c r="J6" s="170"/>
    </row>
    <row r="7" spans="1:10" ht="14.25">
      <c r="A7" s="170" t="s">
        <v>50</v>
      </c>
      <c r="B7" s="170"/>
      <c r="C7" s="170"/>
      <c r="D7" s="170"/>
      <c r="E7" s="170"/>
      <c r="F7" s="170"/>
      <c r="G7" s="170"/>
      <c r="H7" s="170"/>
      <c r="I7" s="170"/>
      <c r="J7" s="170"/>
    </row>
    <row r="8" spans="1:10" ht="6.75" customHeight="1" thickBot="1"/>
    <row r="9" spans="1:10" ht="18" customHeight="1" thickBot="1">
      <c r="A9" s="165" t="s">
        <v>0</v>
      </c>
      <c r="B9" s="167" t="s">
        <v>41</v>
      </c>
      <c r="C9" s="175" t="s">
        <v>39</v>
      </c>
      <c r="D9" s="176"/>
      <c r="E9" s="177"/>
      <c r="F9" s="117" t="s">
        <v>10</v>
      </c>
      <c r="G9" s="11" t="s">
        <v>13</v>
      </c>
      <c r="H9" s="9"/>
      <c r="I9" s="10"/>
      <c r="J9" s="160" t="s">
        <v>53</v>
      </c>
    </row>
    <row r="10" spans="1:10" ht="20.100000000000001" customHeight="1" thickBot="1">
      <c r="A10" s="166"/>
      <c r="B10" s="168"/>
      <c r="C10" s="46">
        <v>2017</v>
      </c>
      <c r="D10" s="46">
        <v>2018</v>
      </c>
      <c r="E10" s="46">
        <v>2019</v>
      </c>
      <c r="F10" s="46">
        <v>2020</v>
      </c>
      <c r="G10" s="47">
        <v>2021</v>
      </c>
      <c r="H10" s="48">
        <v>2022</v>
      </c>
      <c r="I10" s="48">
        <v>2023</v>
      </c>
      <c r="J10" s="161"/>
    </row>
    <row r="11" spans="1:10" ht="29.25" customHeight="1" thickBot="1">
      <c r="A11" s="30" t="s">
        <v>35</v>
      </c>
      <c r="B11" s="37" t="s">
        <v>6</v>
      </c>
      <c r="C11" s="39">
        <f>SUM(Лист2!C11+Лист3!C11+Лист4!C11)</f>
        <v>90218.8</v>
      </c>
      <c r="D11" s="39">
        <f>SUM(Лист2!D11+Лист3!D11+Лист4!D11)</f>
        <v>65316.722799999996</v>
      </c>
      <c r="E11" s="39">
        <f>SUM(Лист2!E11+Лист3!E11+Лист4!E11)</f>
        <v>59767.816838400002</v>
      </c>
      <c r="F11" s="39">
        <f>SUM(Лист2!F11+Лист3!F11+Лист4!F11)</f>
        <v>44546.933133583203</v>
      </c>
      <c r="G11" s="39">
        <f>SUM(Лист2!G11+Лист3!G11+Лист4!G11)</f>
        <v>45282.913875986371</v>
      </c>
      <c r="H11" s="39">
        <f>SUM(Лист2!H11+Лист3!H11+Лист4!H11)</f>
        <v>46109.201549704339</v>
      </c>
      <c r="I11" s="80">
        <f>SUM(Лист2!I11+Лист3!I11+Лист4!I11)</f>
        <v>47031.042002694565</v>
      </c>
      <c r="J11" s="85">
        <f>I11/C11*100</f>
        <v>52.129979563787778</v>
      </c>
    </row>
    <row r="12" spans="1:10" ht="13.5" customHeight="1" thickBot="1">
      <c r="A12" s="136" t="s">
        <v>40</v>
      </c>
      <c r="B12" s="137"/>
      <c r="C12" s="130"/>
      <c r="D12" s="130">
        <f t="shared" ref="D12:I12" si="0">D11/C11*100</f>
        <v>72.3981285497036</v>
      </c>
      <c r="E12" s="130">
        <f t="shared" si="0"/>
        <v>91.504616698864766</v>
      </c>
      <c r="F12" s="130">
        <f t="shared" si="0"/>
        <v>74.533311554659988</v>
      </c>
      <c r="G12" s="130">
        <f t="shared" si="0"/>
        <v>101.65214682724886</v>
      </c>
      <c r="H12" s="130">
        <f t="shared" si="0"/>
        <v>101.82472284354509</v>
      </c>
      <c r="I12" s="130">
        <f t="shared" si="0"/>
        <v>101.9992548602181</v>
      </c>
      <c r="J12" s="85"/>
    </row>
    <row r="13" spans="1:10" ht="31.5" customHeight="1" thickBot="1">
      <c r="A13" s="31" t="s">
        <v>36</v>
      </c>
      <c r="B13" s="38" t="s">
        <v>12</v>
      </c>
      <c r="C13" s="41">
        <f>SUM(Лист2!C13+Лист3!C13+Лист4!C13)</f>
        <v>11334.1</v>
      </c>
      <c r="D13" s="41">
        <f>SUM(Лист2!D13+Лист3!D13+Лист4!D13)</f>
        <v>5926.3850000000002</v>
      </c>
      <c r="E13" s="41">
        <f>SUM(Лист2!E13+Лист3!E13+Лист4!E13)</f>
        <v>7406.1877089999998</v>
      </c>
      <c r="F13" s="41">
        <f>SUM(Лист2!F13+Лист3!F13+Лист4!F13)</f>
        <v>7407.9387769410005</v>
      </c>
      <c r="G13" s="41">
        <f>SUM(Лист2!G13+Лист3!G13+Лист4!G13)</f>
        <v>7577.0005284410008</v>
      </c>
      <c r="H13" s="41">
        <f>SUM(Лист2!H13+Лист3!H13+Лист4!H13)</f>
        <v>7776.8843576554109</v>
      </c>
      <c r="I13" s="41">
        <f>SUM(Лист2!I13+Лист3!I13+Лист4!I13)</f>
        <v>7996.6598395051151</v>
      </c>
      <c r="J13" s="85">
        <f t="shared" ref="J13:J33" si="1">I13/C13*100</f>
        <v>70.553990519804088</v>
      </c>
    </row>
    <row r="14" spans="1:10" ht="16.5" customHeight="1" thickBot="1">
      <c r="A14" s="136" t="s">
        <v>40</v>
      </c>
      <c r="B14" s="138"/>
      <c r="C14" s="130"/>
      <c r="D14" s="130">
        <f t="shared" ref="D14:I14" si="2">D13/C13*100</f>
        <v>52.288095217088262</v>
      </c>
      <c r="E14" s="130">
        <f t="shared" si="2"/>
        <v>124.9697363401129</v>
      </c>
      <c r="F14" s="130">
        <f t="shared" si="2"/>
        <v>100.02364331029408</v>
      </c>
      <c r="G14" s="130">
        <f t="shared" si="2"/>
        <v>102.2821699340476</v>
      </c>
      <c r="H14" s="130">
        <f t="shared" si="2"/>
        <v>102.6380337240855</v>
      </c>
      <c r="I14" s="130">
        <f t="shared" si="2"/>
        <v>102.82600938553705</v>
      </c>
      <c r="J14" s="85"/>
    </row>
    <row r="15" spans="1:10" ht="30.75" customHeight="1" thickBot="1">
      <c r="A15" s="31" t="s">
        <v>38</v>
      </c>
      <c r="B15" s="38" t="s">
        <v>12</v>
      </c>
      <c r="C15" s="41">
        <f>SUM(Лист2!C15+Лист3!C15+Лист4!C15)</f>
        <v>2502.3000000000002</v>
      </c>
      <c r="D15" s="41">
        <f>SUM(Лист2!D15+Лист3!D15+Лист4!D15)</f>
        <v>1040.7</v>
      </c>
      <c r="E15" s="41">
        <f>SUM(Лист2!E15+Лист3!E15+Лист4!E15)</f>
        <v>1142.558</v>
      </c>
      <c r="F15" s="41">
        <f>SUM(Лист2!F15+Лист3!F15+Лист4!F15)</f>
        <v>813.55857200000003</v>
      </c>
      <c r="G15" s="41">
        <f>SUM(Лист2!G15+Лист3!G15+Лист4!G15)</f>
        <v>821.93556921999993</v>
      </c>
      <c r="H15" s="41">
        <f>SUM(Лист2!H15+Лист3!H15+Лист4!H15)</f>
        <v>830.00059237541984</v>
      </c>
      <c r="I15" s="41">
        <f>SUM(Лист2!I15+Лист3!I15+Лист4!I15)</f>
        <v>838.97749750118294</v>
      </c>
      <c r="J15" s="85">
        <f t="shared" si="1"/>
        <v>33.528253906453372</v>
      </c>
    </row>
    <row r="16" spans="1:10" ht="15" customHeight="1" thickBot="1">
      <c r="A16" s="136" t="s">
        <v>40</v>
      </c>
      <c r="B16" s="139"/>
      <c r="C16" s="130"/>
      <c r="D16" s="130">
        <f t="shared" ref="D16:I16" si="3">D15/C15*100</f>
        <v>41.589737441553773</v>
      </c>
      <c r="E16" s="130">
        <f t="shared" si="3"/>
        <v>109.78745075429998</v>
      </c>
      <c r="F16" s="130">
        <f t="shared" si="3"/>
        <v>71.205012962142845</v>
      </c>
      <c r="G16" s="130">
        <f t="shared" si="3"/>
        <v>101.02967352423151</v>
      </c>
      <c r="H16" s="130">
        <f t="shared" si="3"/>
        <v>100.98122328044197</v>
      </c>
      <c r="I16" s="130">
        <f t="shared" si="3"/>
        <v>101.08155406251839</v>
      </c>
      <c r="J16" s="85"/>
    </row>
    <row r="17" spans="1:10" ht="30.75" customHeight="1" thickBot="1">
      <c r="A17" s="32" t="s">
        <v>37</v>
      </c>
      <c r="B17" s="38" t="s">
        <v>12</v>
      </c>
      <c r="C17" s="41">
        <f>SUM(Лист2!C17+Лист3!C17+Лист4!C17)</f>
        <v>31962.54</v>
      </c>
      <c r="D17" s="41">
        <f>SUM(Лист2!D17+Лист3!D17+Лист4!D17)</f>
        <v>33369.5245</v>
      </c>
      <c r="E17" s="41">
        <f>SUM(Лист2!E17+Лист3!E17+Лист4!E17)</f>
        <v>27995.933147</v>
      </c>
      <c r="F17" s="41">
        <f>SUM(Лист2!F17+Лист3!F17+Лист4!F17)</f>
        <v>26295.997299467999</v>
      </c>
      <c r="G17" s="41">
        <f>SUM(Лист2!G17+Лист3!G17+Лист4!G17)</f>
        <v>26504.723389541119</v>
      </c>
      <c r="H17" s="41">
        <f>SUM(Лист2!H17+Лист3!H17+Лист4!H17)</f>
        <v>27058.146954285075</v>
      </c>
      <c r="I17" s="41">
        <f>SUM(Лист2!I17+Лист3!I17+Лист4!I17)</f>
        <v>27729.025710230962</v>
      </c>
      <c r="J17" s="85">
        <f t="shared" si="1"/>
        <v>86.754762638485431</v>
      </c>
    </row>
    <row r="18" spans="1:10" ht="15" customHeight="1" thickBot="1">
      <c r="A18" s="136" t="s">
        <v>40</v>
      </c>
      <c r="B18" s="139"/>
      <c r="C18" s="130"/>
      <c r="D18" s="130">
        <f t="shared" ref="D18:I18" si="4">D17/C17*100</f>
        <v>104.40197962990425</v>
      </c>
      <c r="E18" s="130">
        <f t="shared" si="4"/>
        <v>83.896709846734552</v>
      </c>
      <c r="F18" s="130">
        <f t="shared" si="4"/>
        <v>93.927918606584598</v>
      </c>
      <c r="G18" s="130">
        <f t="shared" si="4"/>
        <v>100.79375612834181</v>
      </c>
      <c r="H18" s="130">
        <f t="shared" si="4"/>
        <v>102.08801863958459</v>
      </c>
      <c r="I18" s="130">
        <f t="shared" si="4"/>
        <v>102.47939652733552</v>
      </c>
      <c r="J18" s="85"/>
    </row>
    <row r="19" spans="1:10" ht="24.95" customHeight="1" thickBot="1">
      <c r="A19" s="33" t="s">
        <v>11</v>
      </c>
      <c r="B19" s="38" t="s">
        <v>12</v>
      </c>
      <c r="C19" s="41">
        <f>SUM(Лист2!C19+Лист3!C19+Лист4!C19)</f>
        <v>288.39999999999998</v>
      </c>
      <c r="D19" s="41">
        <f>SUM(Лист2!D19+Лист3!D19+Лист4!D19)</f>
        <v>248.9</v>
      </c>
      <c r="E19" s="41">
        <f>SUM(Лист2!E19+Лист3!E19+Лист4!E19)</f>
        <v>250.14449999999997</v>
      </c>
      <c r="F19" s="41">
        <f>SUM(Лист2!F19+Лист3!F19+Лист4!F19)</f>
        <v>263.65230299999996</v>
      </c>
      <c r="G19" s="41">
        <f>SUM(Лист2!G19+Лист3!G19+Лист4!G19)</f>
        <v>266.02517372699998</v>
      </c>
      <c r="H19" s="41">
        <f>SUM(Лист2!H19+Лист3!H19+Лист4!H19)</f>
        <v>268.95145063799697</v>
      </c>
      <c r="I19" s="41">
        <f>SUM(Лист2!I19+Лист3!I19+Лист4!I19)</f>
        <v>272.17886804565296</v>
      </c>
      <c r="J19" s="85">
        <f t="shared" si="1"/>
        <v>94.37547435702254</v>
      </c>
    </row>
    <row r="20" spans="1:10" ht="13.5" customHeight="1" thickBot="1">
      <c r="A20" s="136" t="s">
        <v>40</v>
      </c>
      <c r="B20" s="139"/>
      <c r="C20" s="130"/>
      <c r="D20" s="130">
        <f t="shared" ref="D20:I20" si="5">D19/C19*100</f>
        <v>86.303744798890435</v>
      </c>
      <c r="E20" s="130">
        <f t="shared" si="5"/>
        <v>100.49999999999999</v>
      </c>
      <c r="F20" s="130">
        <f t="shared" si="5"/>
        <v>105.4</v>
      </c>
      <c r="G20" s="130">
        <f t="shared" si="5"/>
        <v>100.9</v>
      </c>
      <c r="H20" s="130">
        <f t="shared" si="5"/>
        <v>101.1</v>
      </c>
      <c r="I20" s="130">
        <f t="shared" si="5"/>
        <v>101.2</v>
      </c>
      <c r="J20" s="85"/>
    </row>
    <row r="21" spans="1:10" ht="24.95" customHeight="1" thickBot="1">
      <c r="A21" s="33" t="s">
        <v>1</v>
      </c>
      <c r="B21" s="38" t="s">
        <v>12</v>
      </c>
      <c r="C21" s="41">
        <f>SUM(Лист2!C21+Лист3!C21+Лист4!C21)</f>
        <v>372.7</v>
      </c>
      <c r="D21" s="41">
        <f>SUM(Лист2!D21+Лист3!D21+Лист4!D21)</f>
        <v>278.60000000000002</v>
      </c>
      <c r="E21" s="41">
        <f>SUM(Лист2!E21+Лист3!E21+Лист4!E21)</f>
        <v>279.99299999999999</v>
      </c>
      <c r="F21" s="41">
        <f>SUM(Лист2!F21+Лист3!F21+Лист4!F21)</f>
        <v>295.11262199999999</v>
      </c>
      <c r="G21" s="41">
        <f>SUM(Лист2!G21+Лист3!G21+Лист4!G21)</f>
        <v>303.96600066000002</v>
      </c>
      <c r="H21" s="41">
        <f>SUM(Лист2!H21+Лист3!H21+Лист4!H21)</f>
        <v>313.08498067980003</v>
      </c>
      <c r="I21" s="41">
        <f>SUM(Лист2!I21+Лист3!I21+Лист4!I21)</f>
        <v>322.47753010019403</v>
      </c>
      <c r="J21" s="85">
        <f t="shared" si="1"/>
        <v>86.524692809282016</v>
      </c>
    </row>
    <row r="22" spans="1:10" ht="15" customHeight="1" thickBot="1">
      <c r="A22" s="136" t="s">
        <v>40</v>
      </c>
      <c r="B22" s="139"/>
      <c r="C22" s="130"/>
      <c r="D22" s="130">
        <f t="shared" ref="D22:I22" si="6">D21/C21*100</f>
        <v>74.751811108129871</v>
      </c>
      <c r="E22" s="130">
        <f t="shared" si="6"/>
        <v>100.49999999999999</v>
      </c>
      <c r="F22" s="130">
        <f t="shared" si="6"/>
        <v>105.4</v>
      </c>
      <c r="G22" s="130">
        <f t="shared" si="6"/>
        <v>103</v>
      </c>
      <c r="H22" s="130">
        <f t="shared" si="6"/>
        <v>103</v>
      </c>
      <c r="I22" s="130">
        <f t="shared" si="6"/>
        <v>103</v>
      </c>
      <c r="J22" s="85"/>
    </row>
    <row r="23" spans="1:10" ht="24.95" customHeight="1" thickBot="1">
      <c r="A23" s="33" t="s">
        <v>2</v>
      </c>
      <c r="B23" s="38" t="s">
        <v>12</v>
      </c>
      <c r="C23" s="41">
        <f>SUM(Лист2!C23+Лист3!C23+Лист4!C23)</f>
        <v>57.8</v>
      </c>
      <c r="D23" s="41">
        <f>SUM(Лист2!D23+Лист3!D23+Лист4!D23)</f>
        <v>120.57079999999999</v>
      </c>
      <c r="E23" s="41">
        <f>SUM(Лист2!E23+Лист3!E23+Лист4!E23)</f>
        <v>120.57079999999999</v>
      </c>
      <c r="F23" s="41">
        <f>SUM(Лист2!F23+Лист3!F23+Лист4!F23)</f>
        <v>57.873983999999993</v>
      </c>
      <c r="G23" s="41">
        <f>SUM(Лист2!G23+Лист3!G23+Лист4!G23)</f>
        <v>57.873983999999993</v>
      </c>
      <c r="H23" s="41">
        <f>SUM(Лист2!H23+Лист3!H23+Лист4!H23)</f>
        <v>58.047605951999984</v>
      </c>
      <c r="I23" s="41">
        <f>SUM(Лист2!I23+Лист3!I23+Лист4!I23)</f>
        <v>58.570034405567988</v>
      </c>
      <c r="J23" s="85">
        <f>I23/C23*100</f>
        <v>101.33223945599998</v>
      </c>
    </row>
    <row r="24" spans="1:10" ht="16.5" customHeight="1" thickBot="1">
      <c r="A24" s="136" t="s">
        <v>40</v>
      </c>
      <c r="B24" s="139"/>
      <c r="C24" s="130"/>
      <c r="D24" s="130">
        <f t="shared" ref="D24:I24" si="7">D23/C23*100</f>
        <v>208.6</v>
      </c>
      <c r="E24" s="130">
        <f t="shared" si="7"/>
        <v>100</v>
      </c>
      <c r="F24" s="130">
        <f t="shared" si="7"/>
        <v>48</v>
      </c>
      <c r="G24" s="130">
        <f t="shared" si="7"/>
        <v>100</v>
      </c>
      <c r="H24" s="130">
        <f t="shared" si="7"/>
        <v>100.29999999999998</v>
      </c>
      <c r="I24" s="130">
        <f t="shared" si="7"/>
        <v>100.9</v>
      </c>
      <c r="J24" s="85"/>
    </row>
    <row r="25" spans="1:10" ht="24.95" customHeight="1" thickBot="1">
      <c r="A25" s="33" t="s">
        <v>3</v>
      </c>
      <c r="B25" s="38" t="s">
        <v>12</v>
      </c>
      <c r="C25" s="41">
        <f>SUM(Лист2!C25+Лист3!C25+Лист4!C25)</f>
        <v>1</v>
      </c>
      <c r="D25" s="41">
        <f>SUM(Лист2!D25+Лист3!D25+Лист4!D25)</f>
        <v>13.5</v>
      </c>
      <c r="E25" s="41">
        <f>SUM(Лист2!E25+Лист3!E25+Лист4!E25)</f>
        <v>13.4</v>
      </c>
      <c r="F25" s="41">
        <f>SUM(Лист2!F25+Лист3!F25+Лист4!F25)</f>
        <v>1.3266</v>
      </c>
      <c r="G25" s="41">
        <f>SUM(Лист2!G25+Лист3!G25+Лист4!G25)</f>
        <v>1.3266</v>
      </c>
      <c r="H25" s="41">
        <f>SUM(Лист2!H25+Лист3!H25+Лист4!H25)</f>
        <v>1.339866</v>
      </c>
      <c r="I25" s="41">
        <f>SUM(Лист2!I25+Лист3!I25+Лист4!I25)</f>
        <v>1.36666332</v>
      </c>
      <c r="J25" s="85">
        <f t="shared" si="1"/>
        <v>136.66633200000001</v>
      </c>
    </row>
    <row r="26" spans="1:10" ht="16.5" customHeight="1" thickBot="1">
      <c r="A26" s="136" t="s">
        <v>40</v>
      </c>
      <c r="B26" s="139"/>
      <c r="C26" s="130"/>
      <c r="D26" s="130">
        <f t="shared" ref="D26:I26" si="8">D25/C25*100</f>
        <v>1350</v>
      </c>
      <c r="E26" s="130">
        <f t="shared" si="8"/>
        <v>99.259259259259252</v>
      </c>
      <c r="F26" s="130">
        <f t="shared" si="8"/>
        <v>9.8999999999999986</v>
      </c>
      <c r="G26" s="130">
        <f t="shared" si="8"/>
        <v>100</v>
      </c>
      <c r="H26" s="130">
        <f t="shared" si="8"/>
        <v>101</v>
      </c>
      <c r="I26" s="130">
        <f t="shared" si="8"/>
        <v>102</v>
      </c>
      <c r="J26" s="85"/>
    </row>
    <row r="27" spans="1:10" ht="29.25" customHeight="1" thickBot="1">
      <c r="A27" s="34" t="s">
        <v>33</v>
      </c>
      <c r="B27" s="38" t="s">
        <v>12</v>
      </c>
      <c r="C27" s="41">
        <f>SUM(Лист2!C27+Лист3!C27+Лист4!C27)</f>
        <v>1479</v>
      </c>
      <c r="D27" s="41">
        <f>SUM(Лист2!D27+Лист3!D27+Лист4!D27)</f>
        <v>364.9</v>
      </c>
      <c r="E27" s="41">
        <f>SUM(Лист2!E27+Лист3!E27+Лист4!E27)</f>
        <v>334.99100000000004</v>
      </c>
      <c r="F27" s="41">
        <f>SUM(Лист2!F27+Лист3!F27+Лист4!F27)</f>
        <v>339.97502199999997</v>
      </c>
      <c r="G27" s="41">
        <f>SUM(Лист2!G27+Лист3!G27+Лист4!G27)</f>
        <v>345.58844527999997</v>
      </c>
      <c r="H27" s="41">
        <f>SUM(Лист2!H27+Лист3!H27+Лист4!H27)</f>
        <v>355.08068492207997</v>
      </c>
      <c r="I27" s="41">
        <f>SUM(Лист2!I27+Лист3!I27+Лист4!I27)</f>
        <v>364.86856865719722</v>
      </c>
      <c r="J27" s="85">
        <f t="shared" si="1"/>
        <v>24.669950551534633</v>
      </c>
    </row>
    <row r="28" spans="1:10" ht="13.5" thickBot="1">
      <c r="A28" s="136" t="s">
        <v>40</v>
      </c>
      <c r="B28" s="139"/>
      <c r="C28" s="130"/>
      <c r="D28" s="130">
        <f t="shared" ref="D28:I28" si="9">D27/C27*100</f>
        <v>24.672075726842461</v>
      </c>
      <c r="E28" s="130">
        <f t="shared" si="9"/>
        <v>91.803507810359022</v>
      </c>
      <c r="F28" s="130">
        <f t="shared" si="9"/>
        <v>101.487807732148</v>
      </c>
      <c r="G28" s="130">
        <f t="shared" si="9"/>
        <v>101.65112814670249</v>
      </c>
      <c r="H28" s="130">
        <f t="shared" si="9"/>
        <v>102.74668895089627</v>
      </c>
      <c r="I28" s="130">
        <f t="shared" si="9"/>
        <v>102.75652384112786</v>
      </c>
      <c r="J28" s="85"/>
    </row>
    <row r="29" spans="1:10" ht="24.95" customHeight="1" thickBot="1">
      <c r="A29" s="33" t="s">
        <v>4</v>
      </c>
      <c r="B29" s="38" t="s">
        <v>12</v>
      </c>
      <c r="C29" s="41">
        <f>SUM(Лист2!C29+Лист3!C29+Лист4!C29)</f>
        <v>1800.01</v>
      </c>
      <c r="D29" s="41">
        <f>SUM(Лист2!D29+Лист3!D29+Лист4!D29)</f>
        <v>2513.6421999999998</v>
      </c>
      <c r="E29" s="41">
        <f>SUM(Лист2!E29+Лист3!E29+Лист4!E29)</f>
        <v>2584.4000798000002</v>
      </c>
      <c r="F29" s="41">
        <f>SUM(Лист2!F29+Лист3!F29+Лист4!F29)</f>
        <v>2415.5326798000001</v>
      </c>
      <c r="G29" s="41">
        <f>SUM(Лист2!G29+Лист3!G29+Лист4!G29)</f>
        <v>2421.4283386394</v>
      </c>
      <c r="H29" s="41">
        <f>SUM(Лист2!H29+Лист3!H29+Лист4!H29)</f>
        <v>2429.651920664679</v>
      </c>
      <c r="I29" s="41">
        <f>SUM(Лист2!I29+Лист3!I29+Лист4!I29)</f>
        <v>2440.3452668521086</v>
      </c>
      <c r="J29" s="85">
        <f t="shared" si="1"/>
        <v>135.57398385854015</v>
      </c>
    </row>
    <row r="30" spans="1:10" ht="16.5" customHeight="1" thickBot="1">
      <c r="A30" s="136" t="s">
        <v>40</v>
      </c>
      <c r="B30" s="139"/>
      <c r="C30" s="130"/>
      <c r="D30" s="130">
        <f t="shared" ref="D30:I30" si="10">D29/C29*100</f>
        <v>139.64601307770513</v>
      </c>
      <c r="E30" s="130">
        <f t="shared" si="10"/>
        <v>102.81495432404822</v>
      </c>
      <c r="F30" s="130">
        <f t="shared" si="10"/>
        <v>93.465895573990693</v>
      </c>
      <c r="G30" s="130">
        <f t="shared" si="10"/>
        <v>100.2440728245452</v>
      </c>
      <c r="H30" s="130">
        <f t="shared" si="10"/>
        <v>100.33961698944597</v>
      </c>
      <c r="I30" s="130">
        <f t="shared" si="10"/>
        <v>100.44011844233655</v>
      </c>
      <c r="J30" s="85"/>
    </row>
    <row r="31" spans="1:10" ht="24.95" customHeight="1" thickBot="1">
      <c r="A31" s="33" t="s">
        <v>5</v>
      </c>
      <c r="B31" s="36" t="s">
        <v>7</v>
      </c>
      <c r="C31" s="41">
        <f>SUM(Лист2!C31+Лист3!C31+Лист4!C31)</f>
        <v>3480.2</v>
      </c>
      <c r="D31" s="41">
        <f>SUM(Лист2!D31+Лист3!D31+Лист4!D31)</f>
        <v>3636.6</v>
      </c>
      <c r="E31" s="41">
        <f>SUM(Лист2!E31+Лист3!E31+Лист4!E31)</f>
        <v>3662.0562000000004</v>
      </c>
      <c r="F31" s="41">
        <f>SUM(Лист2!F31+Лист3!F31+Лист4!F31)</f>
        <v>3676.7044248000007</v>
      </c>
      <c r="G31" s="41">
        <f>SUM(Лист2!G31+Лист3!G31+Лист4!G31)</f>
        <v>3687.7345380744005</v>
      </c>
      <c r="H31" s="41">
        <f>SUM(Лист2!H31+Лист3!H31+Лист4!H31)</f>
        <v>3695.1100071505493</v>
      </c>
      <c r="I31" s="41">
        <f>SUM(Лист2!I31+Лист3!I31+Лист4!I31)</f>
        <v>3706.1953371720006</v>
      </c>
      <c r="J31" s="85">
        <f t="shared" si="1"/>
        <v>106.49374568047816</v>
      </c>
    </row>
    <row r="32" spans="1:10" ht="15" customHeight="1" thickBot="1">
      <c r="A32" s="136" t="s">
        <v>40</v>
      </c>
      <c r="B32" s="140"/>
      <c r="C32" s="130"/>
      <c r="D32" s="130">
        <f t="shared" ref="D32:I32" si="11">D31/C31*100</f>
        <v>104.49399459801161</v>
      </c>
      <c r="E32" s="130">
        <f t="shared" si="11"/>
        <v>100.70000000000002</v>
      </c>
      <c r="F32" s="130">
        <f t="shared" si="11"/>
        <v>100.4</v>
      </c>
      <c r="G32" s="130">
        <f t="shared" si="11"/>
        <v>100.29999999999998</v>
      </c>
      <c r="H32" s="130">
        <f t="shared" si="11"/>
        <v>100.2</v>
      </c>
      <c r="I32" s="130">
        <f t="shared" si="11"/>
        <v>100.29999999999998</v>
      </c>
      <c r="J32" s="85"/>
    </row>
    <row r="33" spans="1:10" ht="24.95" customHeight="1" thickBot="1">
      <c r="A33" s="33" t="s">
        <v>15</v>
      </c>
      <c r="B33" s="36" t="s">
        <v>8</v>
      </c>
      <c r="C33" s="41">
        <f>SUM(Лист2!C33+Лист3!C33+Лист4!C33)</f>
        <v>77.599999999999994</v>
      </c>
      <c r="D33" s="41">
        <f>SUM(Лист2!D33+Лист3!D33+Лист4!D33)</f>
        <v>71.2</v>
      </c>
      <c r="E33" s="41">
        <f>SUM(Лист2!E33+Лист3!E33+Лист4!E33)</f>
        <v>40.583999999999996</v>
      </c>
      <c r="F33" s="41">
        <f>SUM(Лист2!F33+Лист3!F33+Лист4!F33)</f>
        <v>20.900759999999998</v>
      </c>
      <c r="G33" s="41">
        <f>SUM(Лист2!G33+Лист3!G33+Лист4!G33)</f>
        <v>21.088866840000001</v>
      </c>
      <c r="H33" s="41">
        <f>SUM(Лист2!H33+Лист3!H33+Лист4!H33)</f>
        <v>21.299755508400001</v>
      </c>
      <c r="I33" s="41">
        <f>SUM(Лист2!I33+Лист3!I33+Лист4!I33)</f>
        <v>21.491453307975604</v>
      </c>
      <c r="J33" s="85">
        <f t="shared" si="1"/>
        <v>27.695171788628357</v>
      </c>
    </row>
    <row r="34" spans="1:10" ht="12.75" customHeight="1" thickBot="1">
      <c r="A34" s="136" t="s">
        <v>40</v>
      </c>
      <c r="B34" s="140"/>
      <c r="C34" s="130"/>
      <c r="D34" s="130">
        <f t="shared" ref="D34:I34" si="12">D33/C33*100</f>
        <v>91.75257731958763</v>
      </c>
      <c r="E34" s="130">
        <f t="shared" si="12"/>
        <v>56.999999999999993</v>
      </c>
      <c r="F34" s="130">
        <f t="shared" si="12"/>
        <v>51.5</v>
      </c>
      <c r="G34" s="130">
        <f t="shared" si="12"/>
        <v>100.9</v>
      </c>
      <c r="H34" s="130">
        <f t="shared" si="12"/>
        <v>101</v>
      </c>
      <c r="I34" s="130">
        <f t="shared" si="12"/>
        <v>100.9</v>
      </c>
      <c r="J34" s="85"/>
    </row>
    <row r="35" spans="1:10" ht="25.5" customHeight="1" thickBot="1">
      <c r="A35" s="35" t="s">
        <v>16</v>
      </c>
      <c r="B35" s="36" t="s">
        <v>9</v>
      </c>
      <c r="C35" s="41">
        <f>SUM(Лист2!C35+Лист3!C35+Лист4!C35)</f>
        <v>142779</v>
      </c>
      <c r="D35" s="41">
        <f>SUM(Лист2!D35+Лист3!D35+Лист4!D35)</f>
        <v>108917.79801980196</v>
      </c>
      <c r="E35" s="41">
        <f>SUM(Лист2!E35+Лист3!E35+Лист4!E35)</f>
        <v>111390.8904</v>
      </c>
      <c r="F35" s="41">
        <f>SUM(Лист2!F35+Лист3!F35+Лист4!F35)</f>
        <v>96846.408320000017</v>
      </c>
      <c r="G35" s="41">
        <f>SUM(Лист2!G35+Лист3!G35+Лист4!G35)</f>
        <v>97226.696763999993</v>
      </c>
      <c r="H35" s="41">
        <f>SUM(Лист2!H35+Лист3!H35+Лист4!H35)</f>
        <v>97672.31662948399</v>
      </c>
      <c r="I35" s="41">
        <f>SUM(Лист2!I35+Лист3!I35+Лист4!I35)</f>
        <v>98188.016338055197</v>
      </c>
      <c r="J35" s="85">
        <f>I35/C35*100</f>
        <v>68.769228204466486</v>
      </c>
    </row>
    <row r="36" spans="1:10" ht="13.5" thickBot="1">
      <c r="A36" s="141" t="s">
        <v>40</v>
      </c>
      <c r="B36" s="142"/>
      <c r="C36" s="135"/>
      <c r="D36" s="135">
        <f t="shared" ref="D36:I36" si="13">D35/C35*100</f>
        <v>76.284186063638188</v>
      </c>
      <c r="E36" s="135">
        <f t="shared" si="13"/>
        <v>102.27060446057533</v>
      </c>
      <c r="F36" s="135">
        <f t="shared" si="13"/>
        <v>86.942844223821751</v>
      </c>
      <c r="G36" s="135">
        <f t="shared" si="13"/>
        <v>100.39267170625826</v>
      </c>
      <c r="H36" s="135">
        <f t="shared" si="13"/>
        <v>100.45833076749039</v>
      </c>
      <c r="I36" s="135">
        <f t="shared" si="13"/>
        <v>100.52798963551514</v>
      </c>
      <c r="J36" s="85"/>
    </row>
    <row r="37" spans="1:10">
      <c r="A37" s="3"/>
      <c r="B37" s="3"/>
      <c r="C37" s="3"/>
      <c r="D37" s="3"/>
      <c r="E37" s="3"/>
      <c r="F37" s="3"/>
      <c r="G37" s="3"/>
      <c r="H37" s="3"/>
      <c r="I37" s="3"/>
      <c r="J37" s="3"/>
    </row>
    <row r="38" spans="1:10">
      <c r="A38" s="3"/>
      <c r="B38" s="3"/>
      <c r="C38" s="3"/>
      <c r="D38" s="3"/>
      <c r="E38" s="3"/>
      <c r="F38" s="3"/>
      <c r="G38" s="3"/>
      <c r="H38" s="3"/>
      <c r="I38" s="3"/>
      <c r="J38" s="3"/>
    </row>
    <row r="39" spans="1:10" ht="18.75">
      <c r="A39" s="6"/>
      <c r="B39" s="3"/>
      <c r="C39" s="3"/>
      <c r="D39" s="3"/>
      <c r="E39" s="3"/>
      <c r="F39" s="3"/>
      <c r="G39" s="3"/>
      <c r="H39" s="3"/>
      <c r="I39" s="3"/>
      <c r="J39" s="3"/>
    </row>
    <row r="40" spans="1:10">
      <c r="A40" s="3"/>
      <c r="B40" s="3"/>
      <c r="C40" s="3"/>
      <c r="D40" s="3"/>
      <c r="E40" s="3"/>
      <c r="F40" s="3"/>
      <c r="G40" s="3"/>
      <c r="H40" s="3"/>
      <c r="I40" s="3"/>
      <c r="J40" s="3"/>
    </row>
    <row r="41" spans="1:10">
      <c r="A41" s="3"/>
      <c r="B41" s="3"/>
      <c r="C41" s="3"/>
      <c r="D41" s="3"/>
      <c r="E41" s="3"/>
      <c r="F41" s="3"/>
      <c r="G41" s="3"/>
      <c r="H41" s="3"/>
      <c r="I41" s="3"/>
      <c r="J41" s="3"/>
    </row>
    <row r="42" spans="1:10">
      <c r="A42" s="3"/>
      <c r="B42" s="3"/>
      <c r="C42" s="3"/>
      <c r="D42" s="3"/>
      <c r="E42" s="3"/>
      <c r="F42" s="3"/>
      <c r="G42" s="3"/>
      <c r="H42" s="3"/>
      <c r="I42" s="3"/>
      <c r="J42" s="3"/>
    </row>
    <row r="43" spans="1:10">
      <c r="A43" s="3"/>
      <c r="B43" s="3"/>
      <c r="C43" s="3"/>
      <c r="D43" s="3"/>
      <c r="E43" s="3"/>
      <c r="F43" s="3"/>
      <c r="G43" s="3"/>
      <c r="H43" s="3"/>
      <c r="I43" s="3"/>
      <c r="J43" s="3"/>
    </row>
    <row r="44" spans="1:10">
      <c r="A44" s="3"/>
      <c r="B44" s="3"/>
      <c r="C44" s="3"/>
      <c r="D44" s="3"/>
      <c r="E44" s="3"/>
      <c r="F44" s="3"/>
      <c r="G44" s="3"/>
      <c r="H44" s="3"/>
      <c r="I44" s="3"/>
      <c r="J44" s="3"/>
    </row>
    <row r="45" spans="1:10">
      <c r="A45" s="3"/>
      <c r="B45" s="3"/>
      <c r="C45" s="3"/>
      <c r="D45" s="3"/>
      <c r="E45" s="3"/>
      <c r="F45" s="3"/>
      <c r="G45" s="3"/>
      <c r="H45" s="3"/>
      <c r="I45" s="3"/>
      <c r="J45" s="3"/>
    </row>
    <row r="46" spans="1:10">
      <c r="A46" s="3"/>
      <c r="B46" s="3"/>
      <c r="C46" s="3"/>
      <c r="D46" s="3"/>
      <c r="E46" s="3"/>
      <c r="F46" s="3"/>
      <c r="G46" s="3"/>
      <c r="H46" s="3"/>
      <c r="I46" s="3"/>
      <c r="J46" s="3"/>
    </row>
    <row r="47" spans="1:10">
      <c r="A47" s="3"/>
      <c r="B47" s="3"/>
      <c r="C47" s="3"/>
      <c r="D47" s="3"/>
      <c r="E47" s="3"/>
      <c r="F47" s="3"/>
      <c r="G47" s="3"/>
      <c r="H47" s="3"/>
      <c r="I47" s="3"/>
      <c r="J47" s="3"/>
    </row>
    <row r="48" spans="1:10">
      <c r="A48" s="3"/>
      <c r="B48" s="3"/>
      <c r="C48" s="3"/>
      <c r="D48" s="3"/>
      <c r="E48" s="3"/>
      <c r="F48" s="3"/>
      <c r="G48" s="3"/>
      <c r="H48" s="3"/>
      <c r="I48" s="3"/>
      <c r="J48" s="3"/>
    </row>
    <row r="49" spans="1:10">
      <c r="A49" s="3"/>
      <c r="B49" s="3"/>
      <c r="C49" s="3"/>
      <c r="D49" s="3"/>
      <c r="E49" s="3"/>
      <c r="F49" s="3"/>
      <c r="G49" s="3"/>
      <c r="H49" s="3"/>
      <c r="I49" s="3"/>
      <c r="J49" s="3"/>
    </row>
    <row r="50" spans="1:10">
      <c r="A50" s="3"/>
      <c r="B50" s="3"/>
      <c r="C50" s="3"/>
      <c r="D50" s="3"/>
      <c r="E50" s="3"/>
      <c r="F50" s="3"/>
      <c r="G50" s="3"/>
      <c r="H50" s="3"/>
      <c r="I50" s="3"/>
      <c r="J50" s="3"/>
    </row>
    <row r="51" spans="1:10">
      <c r="A51" s="3"/>
      <c r="B51" s="3"/>
      <c r="C51" s="3"/>
      <c r="D51" s="3"/>
      <c r="E51" s="3"/>
      <c r="F51" s="3"/>
      <c r="G51" s="3"/>
      <c r="H51" s="3"/>
      <c r="I51" s="3"/>
      <c r="J51" s="3"/>
    </row>
    <row r="52" spans="1:10">
      <c r="A52" s="3"/>
      <c r="B52" s="3"/>
      <c r="C52" s="3"/>
      <c r="D52" s="3"/>
      <c r="E52" s="3"/>
      <c r="F52" s="3"/>
      <c r="G52" s="3"/>
      <c r="H52" s="3"/>
      <c r="I52" s="3"/>
      <c r="J52" s="3"/>
    </row>
    <row r="53" spans="1:10">
      <c r="A53" s="3"/>
      <c r="B53" s="3"/>
      <c r="C53" s="3"/>
      <c r="D53" s="3"/>
      <c r="E53" s="3"/>
      <c r="F53" s="3"/>
      <c r="G53" s="3"/>
      <c r="H53" s="3"/>
      <c r="I53" s="3"/>
      <c r="J53" s="3"/>
    </row>
    <row r="54" spans="1:10">
      <c r="A54" s="3"/>
      <c r="B54" s="3"/>
      <c r="C54" s="3"/>
      <c r="D54" s="3"/>
      <c r="E54" s="3"/>
      <c r="F54" s="3"/>
      <c r="G54" s="3"/>
      <c r="H54" s="3"/>
      <c r="I54" s="3"/>
      <c r="J54" s="3"/>
    </row>
    <row r="55" spans="1:10">
      <c r="A55" s="3"/>
      <c r="B55" s="3"/>
      <c r="C55" s="3"/>
      <c r="D55" s="3"/>
      <c r="E55" s="3"/>
      <c r="F55" s="3"/>
      <c r="G55" s="3"/>
      <c r="H55" s="3"/>
      <c r="I55" s="3"/>
      <c r="J55" s="3"/>
    </row>
    <row r="56" spans="1:10">
      <c r="A56" s="3"/>
      <c r="B56" s="3"/>
      <c r="C56" s="3"/>
      <c r="D56" s="3"/>
      <c r="E56" s="3"/>
      <c r="F56" s="3"/>
      <c r="G56" s="3"/>
      <c r="H56" s="3"/>
      <c r="I56" s="3"/>
      <c r="J56" s="3"/>
    </row>
    <row r="57" spans="1:10">
      <c r="A57" s="3"/>
      <c r="B57" s="3"/>
      <c r="C57" s="3"/>
      <c r="D57" s="3"/>
      <c r="E57" s="3"/>
      <c r="F57" s="3"/>
      <c r="G57" s="3"/>
      <c r="H57" s="3"/>
      <c r="I57" s="3"/>
      <c r="J57" s="3"/>
    </row>
    <row r="58" spans="1:10">
      <c r="A58" s="3"/>
      <c r="B58" s="3"/>
      <c r="C58" s="3"/>
      <c r="D58" s="3"/>
      <c r="E58" s="3"/>
      <c r="F58" s="3"/>
      <c r="G58" s="3"/>
      <c r="H58" s="3"/>
      <c r="I58" s="3"/>
      <c r="J58" s="3"/>
    </row>
    <row r="59" spans="1:10">
      <c r="A59" s="3"/>
      <c r="B59" s="3"/>
      <c r="C59" s="3"/>
      <c r="D59" s="3"/>
      <c r="E59" s="3"/>
      <c r="F59" s="3"/>
      <c r="G59" s="3"/>
      <c r="H59" s="3"/>
      <c r="I59" s="3"/>
      <c r="J59" s="3"/>
    </row>
    <row r="60" spans="1:10">
      <c r="A60" s="3"/>
      <c r="B60" s="3"/>
      <c r="C60" s="3"/>
      <c r="D60" s="3"/>
      <c r="E60" s="3"/>
      <c r="F60" s="3"/>
      <c r="G60" s="3"/>
      <c r="H60" s="3"/>
      <c r="I60" s="3"/>
      <c r="J60" s="3"/>
    </row>
    <row r="61" spans="1:10">
      <c r="A61" s="3"/>
      <c r="B61" s="3"/>
      <c r="C61" s="3"/>
      <c r="D61" s="3"/>
      <c r="E61" s="3"/>
      <c r="F61" s="3"/>
      <c r="G61" s="3"/>
      <c r="H61" s="3"/>
      <c r="I61" s="3"/>
      <c r="J61" s="3"/>
    </row>
    <row r="62" spans="1:10">
      <c r="A62" s="3"/>
      <c r="B62" s="3"/>
      <c r="C62" s="3"/>
      <c r="D62" s="3"/>
      <c r="E62" s="3"/>
      <c r="F62" s="3"/>
      <c r="G62" s="3"/>
      <c r="H62" s="3"/>
      <c r="I62" s="3"/>
      <c r="J62" s="3"/>
    </row>
    <row r="63" spans="1:10">
      <c r="A63" s="3"/>
      <c r="B63" s="3"/>
      <c r="C63" s="3"/>
      <c r="D63" s="3"/>
      <c r="E63" s="3"/>
      <c r="F63" s="3"/>
      <c r="G63" s="3"/>
      <c r="H63" s="3"/>
      <c r="I63" s="3"/>
      <c r="J63" s="3"/>
    </row>
    <row r="64" spans="1:10">
      <c r="A64" s="3"/>
      <c r="B64" s="3"/>
      <c r="C64" s="3"/>
      <c r="D64" s="3"/>
      <c r="E64" s="3"/>
      <c r="F64" s="3"/>
      <c r="G64" s="3"/>
      <c r="H64" s="3"/>
      <c r="I64" s="3"/>
      <c r="J64" s="3"/>
    </row>
    <row r="65" spans="1:10">
      <c r="A65" s="3"/>
      <c r="B65" s="3"/>
      <c r="C65" s="3"/>
      <c r="D65" s="3"/>
      <c r="E65" s="3"/>
      <c r="F65" s="3"/>
      <c r="G65" s="3"/>
      <c r="H65" s="3"/>
      <c r="I65" s="3"/>
      <c r="J65" s="3"/>
    </row>
    <row r="66" spans="1:10">
      <c r="A66" s="3"/>
      <c r="B66" s="3"/>
      <c r="C66" s="3"/>
      <c r="D66" s="3"/>
      <c r="E66" s="3"/>
      <c r="F66" s="3"/>
      <c r="G66" s="3"/>
      <c r="H66" s="3"/>
      <c r="I66" s="3"/>
      <c r="J66" s="3"/>
    </row>
    <row r="67" spans="1:10">
      <c r="A67" s="3"/>
      <c r="B67" s="3"/>
      <c r="C67" s="3"/>
      <c r="D67" s="3"/>
      <c r="E67" s="3"/>
      <c r="F67" s="3"/>
      <c r="G67" s="3"/>
      <c r="H67" s="3"/>
      <c r="I67" s="3"/>
      <c r="J67" s="3"/>
    </row>
    <row r="68" spans="1:10">
      <c r="A68" s="3"/>
      <c r="B68" s="3"/>
      <c r="C68" s="3"/>
      <c r="D68" s="3"/>
      <c r="E68" s="3"/>
      <c r="F68" s="3"/>
      <c r="G68" s="3"/>
      <c r="H68" s="3"/>
      <c r="I68" s="3"/>
      <c r="J68" s="3"/>
    </row>
    <row r="69" spans="1:10">
      <c r="A69" s="3"/>
      <c r="B69" s="3"/>
      <c r="C69" s="3"/>
      <c r="D69" s="3"/>
      <c r="E69" s="3"/>
      <c r="F69" s="3"/>
      <c r="G69" s="3"/>
      <c r="H69" s="3"/>
      <c r="I69" s="3"/>
      <c r="J69" s="3"/>
    </row>
    <row r="70" spans="1:10">
      <c r="A70" s="3"/>
      <c r="B70" s="3"/>
      <c r="C70" s="3"/>
      <c r="D70" s="3"/>
      <c r="E70" s="3"/>
      <c r="F70" s="3"/>
      <c r="G70" s="3"/>
      <c r="H70" s="3"/>
      <c r="I70" s="3"/>
      <c r="J70" s="3"/>
    </row>
    <row r="71" spans="1:10">
      <c r="A71" s="3"/>
      <c r="B71" s="3"/>
      <c r="C71" s="3"/>
      <c r="D71" s="3"/>
      <c r="E71" s="3"/>
      <c r="F71" s="3"/>
      <c r="G71" s="3"/>
      <c r="H71" s="3"/>
      <c r="I71" s="3"/>
      <c r="J71" s="3"/>
    </row>
    <row r="72" spans="1:10">
      <c r="A72" s="3"/>
      <c r="B72" s="3"/>
      <c r="C72" s="3"/>
      <c r="D72" s="3"/>
      <c r="E72" s="3"/>
      <c r="F72" s="3"/>
      <c r="G72" s="3"/>
      <c r="H72" s="3"/>
      <c r="I72" s="3"/>
      <c r="J72" s="3"/>
    </row>
    <row r="73" spans="1:10">
      <c r="A73" s="3"/>
      <c r="B73" s="3"/>
      <c r="C73" s="3"/>
      <c r="D73" s="3"/>
      <c r="E73" s="3"/>
      <c r="F73" s="3"/>
      <c r="G73" s="3"/>
      <c r="H73" s="3"/>
      <c r="I73" s="3"/>
      <c r="J73" s="3"/>
    </row>
    <row r="74" spans="1:10">
      <c r="A74" s="3"/>
      <c r="B74" s="3"/>
      <c r="C74" s="3"/>
      <c r="D74" s="3"/>
      <c r="E74" s="3"/>
      <c r="F74" s="3"/>
      <c r="G74" s="3"/>
      <c r="H74" s="3"/>
      <c r="I74" s="3"/>
      <c r="J74" s="3"/>
    </row>
    <row r="75" spans="1:10">
      <c r="A75" s="3"/>
      <c r="B75" s="3"/>
      <c r="C75" s="3"/>
      <c r="D75" s="3"/>
      <c r="E75" s="3"/>
      <c r="F75" s="3"/>
      <c r="G75" s="3"/>
      <c r="H75" s="3"/>
      <c r="I75" s="3"/>
      <c r="J75" s="3"/>
    </row>
    <row r="76" spans="1:10">
      <c r="A76" s="3"/>
      <c r="B76" s="3"/>
      <c r="C76" s="3"/>
      <c r="D76" s="3"/>
      <c r="E76" s="3"/>
      <c r="F76" s="3"/>
      <c r="G76" s="3"/>
      <c r="H76" s="3"/>
      <c r="I76" s="3"/>
      <c r="J76" s="3"/>
    </row>
    <row r="77" spans="1:10">
      <c r="A77" s="3"/>
      <c r="B77" s="3"/>
      <c r="C77" s="3"/>
      <c r="D77" s="3"/>
      <c r="E77" s="3"/>
      <c r="F77" s="3"/>
      <c r="G77" s="3"/>
      <c r="H77" s="3"/>
      <c r="I77" s="3"/>
      <c r="J77" s="3"/>
    </row>
    <row r="78" spans="1:10">
      <c r="A78" s="3"/>
      <c r="B78" s="3"/>
      <c r="C78" s="3"/>
      <c r="D78" s="3"/>
      <c r="E78" s="3"/>
      <c r="F78" s="3"/>
      <c r="G78" s="3"/>
      <c r="H78" s="3"/>
      <c r="I78" s="3"/>
      <c r="J78" s="3"/>
    </row>
    <row r="79" spans="1:10">
      <c r="A79" s="3"/>
      <c r="B79" s="3"/>
      <c r="C79" s="3"/>
      <c r="D79" s="3"/>
      <c r="E79" s="3"/>
      <c r="F79" s="3"/>
      <c r="G79" s="3"/>
      <c r="H79" s="3"/>
      <c r="I79" s="3"/>
      <c r="J79" s="3"/>
    </row>
    <row r="80" spans="1:10">
      <c r="A80" s="3"/>
      <c r="B80" s="3"/>
      <c r="C80" s="3"/>
      <c r="D80" s="3"/>
      <c r="E80" s="3"/>
      <c r="F80" s="3"/>
      <c r="G80" s="3"/>
      <c r="H80" s="3"/>
      <c r="I80" s="3"/>
      <c r="J80" s="3"/>
    </row>
    <row r="81" spans="1:10">
      <c r="A81" s="3"/>
      <c r="B81" s="3"/>
      <c r="C81" s="3"/>
      <c r="D81" s="3"/>
      <c r="E81" s="3"/>
      <c r="F81" s="3"/>
      <c r="G81" s="3"/>
      <c r="H81" s="3"/>
      <c r="I81" s="3"/>
      <c r="J81" s="3"/>
    </row>
    <row r="82" spans="1:10">
      <c r="A82" s="3"/>
      <c r="B82" s="3"/>
      <c r="C82" s="3"/>
      <c r="D82" s="3"/>
      <c r="E82" s="3"/>
      <c r="F82" s="3"/>
      <c r="G82" s="3"/>
      <c r="H82" s="3"/>
      <c r="I82" s="3"/>
      <c r="J82" s="3"/>
    </row>
    <row r="83" spans="1:10">
      <c r="A83" s="3"/>
      <c r="B83" s="3"/>
      <c r="C83" s="3"/>
      <c r="D83" s="3"/>
      <c r="E83" s="3"/>
      <c r="F83" s="3"/>
      <c r="G83" s="3"/>
      <c r="H83" s="3"/>
      <c r="I83" s="3"/>
      <c r="J83" s="3"/>
    </row>
    <row r="84" spans="1:10">
      <c r="A84" s="3"/>
      <c r="B84" s="3"/>
      <c r="C84" s="3"/>
      <c r="D84" s="3"/>
      <c r="E84" s="3"/>
      <c r="F84" s="3"/>
      <c r="G84" s="3"/>
      <c r="H84" s="3"/>
      <c r="I84" s="3"/>
      <c r="J84" s="3"/>
    </row>
    <row r="85" spans="1:10">
      <c r="A85" s="3"/>
      <c r="B85" s="3"/>
      <c r="C85" s="3"/>
      <c r="D85" s="3"/>
      <c r="E85" s="3"/>
      <c r="F85" s="3"/>
      <c r="G85" s="3"/>
      <c r="H85" s="3"/>
      <c r="I85" s="3"/>
      <c r="J85" s="3"/>
    </row>
    <row r="86" spans="1:10">
      <c r="A86" s="3"/>
      <c r="B86" s="3"/>
      <c r="C86" s="3"/>
      <c r="D86" s="3"/>
      <c r="E86" s="3"/>
      <c r="F86" s="3"/>
      <c r="G86" s="3"/>
      <c r="H86" s="3"/>
      <c r="I86" s="3"/>
      <c r="J86" s="3"/>
    </row>
    <row r="87" spans="1:10">
      <c r="A87" s="3"/>
      <c r="B87" s="3"/>
      <c r="C87" s="3"/>
      <c r="D87" s="3"/>
      <c r="E87" s="3"/>
      <c r="F87" s="3"/>
      <c r="G87" s="3"/>
      <c r="H87" s="3"/>
      <c r="I87" s="3"/>
      <c r="J87" s="3"/>
    </row>
    <row r="88" spans="1:10">
      <c r="A88" s="3"/>
      <c r="B88" s="3"/>
      <c r="C88" s="3"/>
      <c r="D88" s="3"/>
      <c r="E88" s="3"/>
      <c r="F88" s="3"/>
      <c r="G88" s="3"/>
      <c r="H88" s="3"/>
      <c r="I88" s="3"/>
      <c r="J88" s="3"/>
    </row>
    <row r="89" spans="1:10">
      <c r="A89" s="3"/>
      <c r="B89" s="3"/>
      <c r="C89" s="3"/>
      <c r="D89" s="3"/>
      <c r="E89" s="3"/>
      <c r="F89" s="3"/>
      <c r="G89" s="3"/>
      <c r="H89" s="3"/>
      <c r="I89" s="3"/>
      <c r="J89" s="3"/>
    </row>
    <row r="90" spans="1:10">
      <c r="A90" s="3"/>
      <c r="B90" s="3"/>
      <c r="C90" s="3"/>
      <c r="D90" s="3"/>
      <c r="E90" s="3"/>
      <c r="F90" s="3"/>
      <c r="G90" s="3"/>
      <c r="H90" s="3"/>
      <c r="I90" s="3"/>
      <c r="J90" s="3"/>
    </row>
    <row r="91" spans="1:10">
      <c r="A91" s="3"/>
      <c r="B91" s="3"/>
      <c r="C91" s="3"/>
      <c r="D91" s="3"/>
      <c r="E91" s="3"/>
      <c r="F91" s="3"/>
      <c r="G91" s="3"/>
      <c r="H91" s="3"/>
      <c r="I91" s="3"/>
      <c r="J91" s="3"/>
    </row>
    <row r="92" spans="1:10">
      <c r="A92" s="3"/>
      <c r="B92" s="3"/>
      <c r="C92" s="3"/>
      <c r="D92" s="3"/>
      <c r="E92" s="3"/>
      <c r="F92" s="3"/>
      <c r="G92" s="3"/>
      <c r="H92" s="3"/>
      <c r="I92" s="3"/>
      <c r="J92" s="3"/>
    </row>
    <row r="93" spans="1:10">
      <c r="A93" s="3"/>
      <c r="B93" s="3"/>
      <c r="C93" s="3"/>
      <c r="D93" s="3"/>
      <c r="E93" s="3"/>
      <c r="F93" s="3"/>
      <c r="G93" s="3"/>
      <c r="H93" s="3"/>
      <c r="I93" s="3"/>
      <c r="J93" s="3"/>
    </row>
    <row r="94" spans="1:10">
      <c r="A94" s="3"/>
      <c r="B94" s="3"/>
      <c r="C94" s="3"/>
      <c r="D94" s="3"/>
      <c r="E94" s="3"/>
      <c r="F94" s="3"/>
      <c r="G94" s="3"/>
      <c r="H94" s="3"/>
      <c r="I94" s="3"/>
      <c r="J94" s="3"/>
    </row>
    <row r="95" spans="1:10">
      <c r="A95" s="3"/>
      <c r="B95" s="3"/>
      <c r="C95" s="3"/>
      <c r="D95" s="3"/>
      <c r="E95" s="3"/>
      <c r="F95" s="3"/>
      <c r="G95" s="3"/>
      <c r="H95" s="3"/>
      <c r="I95" s="3"/>
      <c r="J95" s="3"/>
    </row>
    <row r="96" spans="1:10">
      <c r="A96" s="3"/>
      <c r="B96" s="3"/>
      <c r="C96" s="3"/>
      <c r="D96" s="3"/>
      <c r="E96" s="3"/>
      <c r="F96" s="3"/>
      <c r="G96" s="3"/>
      <c r="H96" s="3"/>
      <c r="I96" s="3"/>
      <c r="J96" s="3"/>
    </row>
    <row r="97" spans="1:10">
      <c r="A97" s="3"/>
      <c r="B97" s="3"/>
      <c r="C97" s="3"/>
      <c r="D97" s="3"/>
      <c r="E97" s="3"/>
      <c r="F97" s="3"/>
      <c r="G97" s="3"/>
      <c r="H97" s="3"/>
      <c r="I97" s="3"/>
      <c r="J97" s="3"/>
    </row>
    <row r="98" spans="1:10">
      <c r="A98" s="3"/>
      <c r="B98" s="3"/>
      <c r="C98" s="3"/>
      <c r="D98" s="3"/>
      <c r="E98" s="3"/>
      <c r="F98" s="3"/>
      <c r="G98" s="3"/>
      <c r="H98" s="3"/>
      <c r="I98" s="3"/>
      <c r="J98" s="3"/>
    </row>
    <row r="99" spans="1:10">
      <c r="A99" s="3"/>
      <c r="B99" s="3"/>
      <c r="C99" s="3"/>
      <c r="D99" s="3"/>
      <c r="E99" s="3"/>
      <c r="F99" s="3"/>
      <c r="G99" s="3"/>
      <c r="H99" s="3"/>
      <c r="I99" s="3"/>
      <c r="J99" s="3"/>
    </row>
    <row r="100" spans="1:10">
      <c r="A100" s="3"/>
      <c r="B100" s="3"/>
      <c r="C100" s="3"/>
      <c r="D100" s="3"/>
      <c r="E100" s="3"/>
      <c r="F100" s="3"/>
      <c r="G100" s="3"/>
      <c r="H100" s="3"/>
      <c r="I100" s="3"/>
      <c r="J100" s="3"/>
    </row>
    <row r="101" spans="1:10">
      <c r="A101" s="3"/>
      <c r="B101" s="3"/>
      <c r="C101" s="3"/>
      <c r="D101" s="3"/>
      <c r="E101" s="3"/>
      <c r="F101" s="3"/>
      <c r="G101" s="3"/>
      <c r="H101" s="3"/>
      <c r="I101" s="3"/>
      <c r="J101" s="3"/>
    </row>
    <row r="102" spans="1:10">
      <c r="A102" s="3"/>
      <c r="B102" s="3"/>
      <c r="C102" s="3"/>
      <c r="D102" s="3"/>
      <c r="E102" s="3"/>
      <c r="F102" s="3"/>
      <c r="G102" s="3"/>
      <c r="H102" s="3"/>
      <c r="I102" s="3"/>
      <c r="J102" s="3"/>
    </row>
    <row r="103" spans="1:10">
      <c r="A103" s="3"/>
      <c r="B103" s="3"/>
      <c r="C103" s="3"/>
      <c r="D103" s="3"/>
      <c r="E103" s="3"/>
      <c r="F103" s="3"/>
      <c r="G103" s="3"/>
      <c r="H103" s="3"/>
      <c r="I103" s="3"/>
      <c r="J103" s="3"/>
    </row>
    <row r="104" spans="1:10">
      <c r="A104" s="3"/>
      <c r="B104" s="3"/>
      <c r="C104" s="3"/>
      <c r="D104" s="3"/>
      <c r="E104" s="3"/>
      <c r="F104" s="3"/>
      <c r="G104" s="3"/>
      <c r="H104" s="3"/>
      <c r="I104" s="3"/>
      <c r="J104" s="3"/>
    </row>
    <row r="105" spans="1:10">
      <c r="A105" s="3"/>
      <c r="B105" s="3"/>
      <c r="C105" s="3"/>
      <c r="D105" s="3"/>
      <c r="E105" s="3"/>
      <c r="F105" s="3"/>
      <c r="G105" s="3"/>
      <c r="H105" s="3"/>
      <c r="I105" s="3"/>
      <c r="J105" s="3"/>
    </row>
    <row r="106" spans="1:10">
      <c r="A106" s="3"/>
      <c r="B106" s="3"/>
      <c r="C106" s="3"/>
      <c r="D106" s="3"/>
      <c r="E106" s="3"/>
      <c r="F106" s="3"/>
      <c r="G106" s="3"/>
      <c r="H106" s="3"/>
      <c r="I106" s="3"/>
      <c r="J106" s="3"/>
    </row>
    <row r="107" spans="1:10">
      <c r="A107" s="3"/>
      <c r="B107" s="3"/>
      <c r="C107" s="3"/>
      <c r="D107" s="3"/>
      <c r="E107" s="3"/>
      <c r="F107" s="3"/>
      <c r="G107" s="3"/>
      <c r="H107" s="3"/>
      <c r="I107" s="3"/>
      <c r="J107" s="3"/>
    </row>
    <row r="108" spans="1:10">
      <c r="A108" s="3"/>
      <c r="B108" s="3"/>
      <c r="C108" s="3"/>
      <c r="D108" s="3"/>
      <c r="E108" s="3"/>
      <c r="F108" s="3"/>
      <c r="G108" s="3"/>
      <c r="H108" s="3"/>
      <c r="I108" s="3"/>
      <c r="J108" s="3"/>
    </row>
    <row r="109" spans="1:10">
      <c r="A109" s="3"/>
      <c r="B109" s="3"/>
      <c r="C109" s="3"/>
      <c r="D109" s="3"/>
      <c r="E109" s="3"/>
      <c r="F109" s="3"/>
      <c r="G109" s="3"/>
      <c r="H109" s="3"/>
      <c r="I109" s="3"/>
      <c r="J109" s="3"/>
    </row>
    <row r="110" spans="1:10">
      <c r="A110" s="3"/>
      <c r="B110" s="3"/>
      <c r="C110" s="3"/>
      <c r="D110" s="3"/>
      <c r="E110" s="3"/>
      <c r="F110" s="3"/>
      <c r="G110" s="3"/>
      <c r="H110" s="3"/>
      <c r="I110" s="3"/>
      <c r="J110" s="3"/>
    </row>
    <row r="111" spans="1:10">
      <c r="A111" s="3"/>
      <c r="B111" s="3"/>
      <c r="C111" s="3"/>
      <c r="D111" s="3"/>
      <c r="E111" s="3"/>
      <c r="F111" s="3"/>
      <c r="G111" s="3"/>
      <c r="H111" s="3"/>
      <c r="I111" s="3"/>
      <c r="J111" s="3"/>
    </row>
    <row r="112" spans="1:10">
      <c r="A112" s="3"/>
      <c r="B112" s="3"/>
      <c r="C112" s="3"/>
      <c r="D112" s="3"/>
      <c r="E112" s="3"/>
      <c r="F112" s="3"/>
      <c r="G112" s="3"/>
      <c r="H112" s="3"/>
      <c r="I112" s="3"/>
      <c r="J112" s="3"/>
    </row>
    <row r="113" spans="1:10">
      <c r="A113" s="3"/>
      <c r="B113" s="3"/>
      <c r="C113" s="3"/>
      <c r="D113" s="3"/>
      <c r="E113" s="3"/>
      <c r="F113" s="3"/>
      <c r="G113" s="3"/>
      <c r="H113" s="3"/>
      <c r="I113" s="3"/>
      <c r="J113" s="3"/>
    </row>
    <row r="114" spans="1:10">
      <c r="A114" s="3"/>
      <c r="B114" s="3"/>
      <c r="C114" s="3"/>
      <c r="D114" s="3"/>
      <c r="E114" s="3"/>
      <c r="F114" s="3"/>
      <c r="G114" s="3"/>
      <c r="H114" s="3"/>
      <c r="I114" s="3"/>
      <c r="J114" s="3"/>
    </row>
    <row r="115" spans="1:10">
      <c r="A115" s="3"/>
      <c r="B115" s="3"/>
      <c r="C115" s="3"/>
      <c r="D115" s="3"/>
      <c r="E115" s="3"/>
      <c r="F115" s="3"/>
      <c r="G115" s="3"/>
      <c r="H115" s="3"/>
      <c r="I115" s="3"/>
      <c r="J115" s="3"/>
    </row>
    <row r="116" spans="1:10">
      <c r="A116" s="3"/>
      <c r="B116" s="3"/>
      <c r="C116" s="3"/>
      <c r="D116" s="3"/>
      <c r="E116" s="3"/>
      <c r="F116" s="3"/>
      <c r="G116" s="3"/>
      <c r="H116" s="3"/>
      <c r="I116" s="3"/>
      <c r="J116" s="3"/>
    </row>
    <row r="117" spans="1:10">
      <c r="A117" s="3"/>
      <c r="B117" s="3"/>
      <c r="C117" s="3"/>
      <c r="D117" s="3"/>
      <c r="E117" s="3"/>
      <c r="F117" s="3"/>
      <c r="G117" s="3"/>
      <c r="H117" s="3"/>
      <c r="I117" s="3"/>
      <c r="J117" s="3"/>
    </row>
    <row r="118" spans="1:10">
      <c r="A118" s="3"/>
      <c r="B118" s="3"/>
      <c r="C118" s="3"/>
      <c r="D118" s="3"/>
      <c r="E118" s="3"/>
      <c r="F118" s="3"/>
      <c r="G118" s="3"/>
      <c r="H118" s="3"/>
      <c r="I118" s="3"/>
      <c r="J118" s="3"/>
    </row>
    <row r="119" spans="1:10">
      <c r="A119" s="3"/>
      <c r="B119" s="3"/>
      <c r="C119" s="3"/>
      <c r="D119" s="3"/>
      <c r="E119" s="3"/>
      <c r="F119" s="3"/>
      <c r="G119" s="3"/>
      <c r="H119" s="3"/>
      <c r="I119" s="3"/>
      <c r="J119" s="3"/>
    </row>
    <row r="120" spans="1:10">
      <c r="A120" s="3"/>
      <c r="B120" s="3"/>
      <c r="C120" s="3"/>
      <c r="D120" s="3"/>
      <c r="E120" s="3"/>
      <c r="F120" s="3"/>
      <c r="G120" s="3"/>
      <c r="H120" s="3"/>
      <c r="I120" s="3"/>
      <c r="J120" s="3"/>
    </row>
    <row r="121" spans="1:10">
      <c r="A121" s="3"/>
      <c r="B121" s="3"/>
      <c r="C121" s="3"/>
      <c r="D121" s="3"/>
      <c r="E121" s="3"/>
      <c r="F121" s="3"/>
      <c r="G121" s="3"/>
      <c r="H121" s="3"/>
      <c r="I121" s="3"/>
      <c r="J121" s="3"/>
    </row>
    <row r="122" spans="1:10">
      <c r="A122" s="3"/>
      <c r="B122" s="3"/>
      <c r="C122" s="3"/>
      <c r="D122" s="3"/>
      <c r="E122" s="3"/>
      <c r="F122" s="3"/>
      <c r="G122" s="3"/>
      <c r="H122" s="3"/>
      <c r="I122" s="3"/>
      <c r="J122" s="3"/>
    </row>
    <row r="123" spans="1:10">
      <c r="A123" s="3"/>
      <c r="B123" s="3"/>
      <c r="C123" s="3"/>
      <c r="D123" s="3"/>
      <c r="E123" s="3"/>
      <c r="F123" s="3"/>
      <c r="G123" s="3"/>
      <c r="H123" s="3"/>
      <c r="I123" s="3"/>
      <c r="J123" s="3"/>
    </row>
    <row r="124" spans="1:10">
      <c r="A124" s="3"/>
      <c r="B124" s="3"/>
      <c r="C124" s="3"/>
      <c r="D124" s="3"/>
      <c r="E124" s="3"/>
      <c r="F124" s="3"/>
      <c r="G124" s="3"/>
      <c r="H124" s="3"/>
      <c r="I124" s="3"/>
      <c r="J124" s="3"/>
    </row>
    <row r="125" spans="1:10">
      <c r="A125" s="3"/>
      <c r="B125" s="3"/>
      <c r="C125" s="3"/>
      <c r="D125" s="3"/>
      <c r="E125" s="3"/>
      <c r="F125" s="3"/>
      <c r="G125" s="3"/>
      <c r="H125" s="3"/>
      <c r="I125" s="3"/>
      <c r="J125" s="3"/>
    </row>
    <row r="126" spans="1:10">
      <c r="A126" s="3"/>
      <c r="B126" s="3"/>
      <c r="C126" s="3"/>
      <c r="D126" s="3"/>
      <c r="E126" s="3"/>
      <c r="F126" s="3"/>
      <c r="G126" s="3"/>
      <c r="H126" s="3"/>
      <c r="I126" s="3"/>
      <c r="J126" s="3"/>
    </row>
    <row r="127" spans="1:10">
      <c r="B127" s="3"/>
      <c r="C127" s="3"/>
      <c r="D127" s="3"/>
      <c r="E127" s="3"/>
      <c r="F127" s="3"/>
      <c r="G127" s="3"/>
      <c r="H127" s="3"/>
      <c r="I127" s="3"/>
      <c r="J127" s="3"/>
    </row>
  </sheetData>
  <mergeCells count="9">
    <mergeCell ref="C9:E9"/>
    <mergeCell ref="J9:J10"/>
    <mergeCell ref="A9:A10"/>
    <mergeCell ref="B9:B10"/>
    <mergeCell ref="A1:J1"/>
    <mergeCell ref="A6:J6"/>
    <mergeCell ref="A7:J7"/>
    <mergeCell ref="C3:E3"/>
    <mergeCell ref="C4:E4"/>
  </mergeCells>
  <phoneticPr fontId="5" type="noConversion"/>
  <pageMargins left="0.31496062992125984" right="0.31496062992125984" top="0.39370078740157483" bottom="0.39370078740157483" header="0.31496062992125984" footer="0.31496062992125984"/>
  <pageSetup paperSize="9" scale="8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Лист1</vt:lpstr>
      <vt:lpstr>Лист2</vt:lpstr>
      <vt:lpstr>Лист3</vt:lpstr>
      <vt:lpstr>Лист4</vt:lpstr>
      <vt:lpstr>Лист5</vt:lpstr>
    </vt:vector>
  </TitlesOfParts>
  <Company>Ростовская область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Администрация Ростовской области</dc:creator>
  <cp:lastModifiedBy>Grehovodova</cp:lastModifiedBy>
  <cp:lastPrinted>2019-04-10T14:30:45Z</cp:lastPrinted>
  <dcterms:created xsi:type="dcterms:W3CDTF">2002-04-16T05:55:18Z</dcterms:created>
  <dcterms:modified xsi:type="dcterms:W3CDTF">2020-08-13T11:05:28Z</dcterms:modified>
</cp:coreProperties>
</file>