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80" yWindow="-300" windowWidth="15480" windowHeight="8190" activeTab="2"/>
  </bookViews>
  <sheets>
    <sheet name="стр1" sheetId="1" r:id="rId1"/>
    <sheet name="стр2" sheetId="2" r:id="rId2"/>
    <sheet name="стр3 (2)" sheetId="4" r:id="rId3"/>
  </sheets>
  <definedNames>
    <definedName name="_xlnm.Print_Area" localSheetId="0">стр1!$A$1:$DA$73</definedName>
    <definedName name="_xlnm.Print_Area" localSheetId="1">стр2!$A$1:$CG$55</definedName>
  </definedNames>
  <calcPr calcId="124519"/>
</workbook>
</file>

<file path=xl/calcChain.xml><?xml version="1.0" encoding="utf-8"?>
<calcChain xmlns="http://schemas.openxmlformats.org/spreadsheetml/2006/main">
  <c r="BW50" i="2"/>
  <c r="BC31" i="4"/>
  <c r="BC29"/>
  <c r="BC28"/>
  <c r="BW23" i="2"/>
  <c r="BW42"/>
  <c r="CH24"/>
  <c r="BW24"/>
  <c r="BW51"/>
  <c r="BW45"/>
  <c r="BW17"/>
  <c r="BW11"/>
  <c r="BW35"/>
  <c r="BW32"/>
  <c r="BW31"/>
  <c r="BW27"/>
  <c r="BW40"/>
  <c r="CH40"/>
  <c r="CF50" i="1"/>
  <c r="CF48"/>
  <c r="CF60"/>
  <c r="CF73"/>
  <c r="CF70"/>
  <c r="BX67"/>
  <c r="BX66" s="1"/>
  <c r="CF65"/>
  <c r="BW20" i="2"/>
  <c r="BW12"/>
  <c r="BW52"/>
  <c r="BW49"/>
  <c r="BW47"/>
  <c r="CH47"/>
  <c r="BW39"/>
  <c r="BW37"/>
  <c r="BW33"/>
  <c r="BW26"/>
  <c r="BW16"/>
  <c r="CH13"/>
  <c r="BW13"/>
  <c r="BW10"/>
  <c r="CF20" i="1"/>
  <c r="BX38"/>
  <c r="BX53"/>
  <c r="BX19"/>
  <c r="CF19" s="1"/>
  <c r="BX23"/>
  <c r="BX28"/>
  <c r="BX27" s="1"/>
  <c r="BX42"/>
  <c r="CF42" s="1"/>
  <c r="BX64"/>
  <c r="BX63" s="1"/>
  <c r="BX33"/>
  <c r="BX32" s="1"/>
  <c r="AT7" i="2"/>
  <c r="BW41"/>
  <c r="BB64" i="1"/>
  <c r="BB63" s="1"/>
  <c r="CF63" s="1"/>
  <c r="CY65"/>
  <c r="BW29" i="2"/>
  <c r="BK7"/>
  <c r="CH41"/>
  <c r="BW28"/>
  <c r="CY54" i="1"/>
  <c r="CF54"/>
  <c r="CY53"/>
  <c r="CF53"/>
  <c r="BX52"/>
  <c r="CF52" s="1"/>
  <c r="CY57"/>
  <c r="CF57"/>
  <c r="BX56"/>
  <c r="CF56" s="1"/>
  <c r="CH50" i="2"/>
  <c r="CH30"/>
  <c r="CH29"/>
  <c r="CH28"/>
  <c r="BB72" i="1"/>
  <c r="CY73"/>
  <c r="BX72"/>
  <c r="BX69"/>
  <c r="CY30"/>
  <c r="CF30"/>
  <c r="BW48" i="2"/>
  <c r="BW25"/>
  <c r="CF38" i="1"/>
  <c r="CY68"/>
  <c r="BB67"/>
  <c r="CH27" i="2"/>
  <c r="BW19"/>
  <c r="BW15"/>
  <c r="BW46"/>
  <c r="BW43"/>
  <c r="BW38"/>
  <c r="BW36"/>
  <c r="BW34"/>
  <c r="BW18"/>
  <c r="BW14"/>
  <c r="CY22" i="1"/>
  <c r="CF22"/>
  <c r="BW8" i="2"/>
  <c r="CY21" i="1"/>
  <c r="CF21"/>
  <c r="CH23" i="2"/>
  <c r="BW44"/>
  <c r="CH42"/>
  <c r="CH18"/>
  <c r="BX49" i="1"/>
  <c r="CF25"/>
  <c r="BW21" i="2"/>
  <c r="CF29" i="1"/>
  <c r="CF34"/>
  <c r="BB69"/>
  <c r="CF69" s="1"/>
  <c r="BB49"/>
  <c r="CF49" s="1"/>
  <c r="BB47"/>
  <c r="CF47" s="1"/>
  <c r="BB59"/>
  <c r="BB27"/>
  <c r="BB26" s="1"/>
  <c r="BX47"/>
  <c r="BX46" s="1"/>
  <c r="BX59"/>
  <c r="CH46" i="2"/>
  <c r="CH48"/>
  <c r="CH44"/>
  <c r="CH51"/>
  <c r="CH35"/>
  <c r="CH20"/>
  <c r="CH26"/>
  <c r="CH12"/>
  <c r="CY40" i="1"/>
  <c r="CF40"/>
  <c r="CH14" i="2"/>
  <c r="BB18" i="1"/>
  <c r="BB17" s="1"/>
  <c r="BB32"/>
  <c r="BB37"/>
  <c r="BB41"/>
  <c r="CH43" i="2"/>
  <c r="CH49"/>
  <c r="CY48" i="1"/>
  <c r="CY50"/>
  <c r="CH34" i="2"/>
  <c r="CF44" i="1"/>
  <c r="CF24"/>
  <c r="CY15"/>
  <c r="CY20"/>
  <c r="CY29"/>
  <c r="CY34"/>
  <c r="CY35"/>
  <c r="CY39"/>
  <c r="CY44"/>
  <c r="CY60"/>
  <c r="CY70"/>
  <c r="CF35"/>
  <c r="CF39"/>
  <c r="CH9" i="2"/>
  <c r="CH10"/>
  <c r="CH11"/>
  <c r="CH17"/>
  <c r="CH19"/>
  <c r="CH21"/>
  <c r="CH22"/>
  <c r="CH25"/>
  <c r="CH33"/>
  <c r="CH45"/>
  <c r="CH16"/>
  <c r="CH52"/>
  <c r="CH32"/>
  <c r="CH15"/>
  <c r="CH31"/>
  <c r="CF72" i="1" l="1"/>
  <c r="CF59"/>
  <c r="CF64"/>
  <c r="BX55"/>
  <c r="BX18"/>
  <c r="CF18" s="1"/>
  <c r="CY43"/>
  <c r="CF43"/>
  <c r="BX26"/>
  <c r="CY26" s="1"/>
  <c r="BB66"/>
  <c r="CF66" s="1"/>
  <c r="BX51"/>
  <c r="CF55"/>
  <c r="CF28"/>
  <c r="BB46"/>
  <c r="CF46" s="1"/>
  <c r="CF32"/>
  <c r="CY52"/>
  <c r="CY56"/>
  <c r="BB71"/>
  <c r="CY72"/>
  <c r="BX71"/>
  <c r="BX62" s="1"/>
  <c r="BX61" s="1"/>
  <c r="BB36"/>
  <c r="BB31" s="1"/>
  <c r="CF33"/>
  <c r="CY28"/>
  <c r="CY69"/>
  <c r="CY42"/>
  <c r="BX41"/>
  <c r="CY41" s="1"/>
  <c r="BW7" i="2"/>
  <c r="CY47" i="1"/>
  <c r="CY67"/>
  <c r="BX37"/>
  <c r="CF37" s="1"/>
  <c r="CY27"/>
  <c r="CY49"/>
  <c r="CY59"/>
  <c r="BB58"/>
  <c r="BX58"/>
  <c r="CH7" i="2"/>
  <c r="CY38" i="1"/>
  <c r="CY33"/>
  <c r="CY32"/>
  <c r="CF27"/>
  <c r="CF23"/>
  <c r="CY19"/>
  <c r="CF58" l="1"/>
  <c r="CF71"/>
  <c r="CF41"/>
  <c r="CY18"/>
  <c r="CF26"/>
  <c r="BB45"/>
  <c r="BB62"/>
  <c r="CY71"/>
  <c r="CY55"/>
  <c r="CY64"/>
  <c r="CY63"/>
  <c r="CY58"/>
  <c r="CF51"/>
  <c r="CY51"/>
  <c r="BX45"/>
  <c r="CY46"/>
  <c r="BX17"/>
  <c r="DL18"/>
  <c r="CY37"/>
  <c r="BX36"/>
  <c r="CF36" s="1"/>
  <c r="CY66"/>
  <c r="CF45" l="1"/>
  <c r="BB15"/>
  <c r="CF62"/>
  <c r="BB61"/>
  <c r="CF61" s="1"/>
  <c r="CF17"/>
  <c r="CY45"/>
  <c r="CY62"/>
  <c r="CY17"/>
  <c r="BX31"/>
  <c r="CF31" s="1"/>
  <c r="CY36"/>
  <c r="BB14"/>
  <c r="CY61"/>
  <c r="BX15" l="1"/>
  <c r="BX14" s="1"/>
  <c r="CY31"/>
  <c r="IV31" s="1"/>
  <c r="AT54" i="2"/>
  <c r="CF15" i="1" l="1"/>
  <c r="CF14"/>
  <c r="CY16"/>
  <c r="BC5" i="4"/>
  <c r="CY14" i="1" l="1"/>
  <c r="BY28" i="4"/>
  <c r="BK54" i="2"/>
  <c r="CH54" s="1"/>
  <c r="BY5" i="4" l="1"/>
  <c r="CO5" s="1"/>
  <c r="CO28"/>
</calcChain>
</file>

<file path=xl/comments1.xml><?xml version="1.0" encoding="utf-8"?>
<comments xmlns="http://schemas.openxmlformats.org/spreadsheetml/2006/main">
  <authors>
    <author>Admin</author>
  </authors>
  <commentList>
    <comment ref="AR5" author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<sst xmlns="http://schemas.openxmlformats.org/spreadsheetml/2006/main" count="510" uniqueCount="283">
  <si>
    <t>увеличение остатков средств, всего</t>
  </si>
  <si>
    <t>уменьшение остатков средств, всего</t>
  </si>
  <si>
    <t>951 0102 8810000110 129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</si>
  <si>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
Песчанокопского района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</si>
  <si>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Песчанокопского района (Прочая закупка товаров, работ и услуг для обеспечения государственных (муниципальных) нужд)</t>
  </si>
  <si>
    <t>951 0309 0310028040 244</t>
  </si>
  <si>
    <t>951 0502 0110028190 244</t>
  </si>
  <si>
    <t>951 0503 0130028410 244</t>
  </si>
  <si>
    <t>Расходы на уличное освещение в рамках подпрограммы «Модернизация объектов коммунальной инфраструктуры» муниципальной программы Песчанокопского сельского поселения «Обеспечение 
 качественными жилищно-коммунальными услугами населения» (Прочая закупка товаров, работ и услуг для обеспечения государственных (муниципальных) нужд)</t>
  </si>
  <si>
    <t>951 0503 0110028200 244</t>
  </si>
  <si>
    <t>Расходы на осуществление мероприятий по благоустройству территории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 (Прочая закупка 
товаров, работ и услуг для обеспечения государственных (муниципальных) нужд)</t>
  </si>
  <si>
    <t>951 0503 0130028420 244</t>
  </si>
  <si>
    <t>951 0503 0130028430 244</t>
  </si>
  <si>
    <t>Расходы на осуществление мероприятий по организации и содержанию мест захоронения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 (муниципальных) нужд)</t>
  </si>
  <si>
    <t>Расходы на осуществление мероприятий по прочим мероприятиям благоустройству территории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 (муниципальных) нужд)</t>
  </si>
  <si>
    <t>Расходы на проведение культурно-массовых мероприятий среди молодежи, изготовление баннеров, приобретение памятных подарков в рамках подпрограммы «Молодежь Песчанокопского сельского поселения» в рамках муниципальной программы Песчанокопского сельского поселения «Молодежь Песчанокопского сельского поселения» (Прочая закупка товаров, работ и услуг для обеспечения государственных (муниципальных) нужд)</t>
  </si>
  <si>
    <t>951 0707 1110028500 244</t>
  </si>
  <si>
    <t>Расходы на обеспечение деятельности (оказание услуг) муниципальных учреждений Песчанокопского сельского поселения в рамках подпрограммы «Развитие культуры» муниципальной программы Песчанокопского сельского поселения «Развитие культуры и туризма» (Субсидии бюджетным 
учреждениям на финансовое обеспечение государственного (муниципального) задания на оказание государственных (муниципальных) услуг (выполнение работ))</t>
  </si>
  <si>
    <t>951 0801 0410000590 611</t>
  </si>
  <si>
    <t>Расходы на обеспечение деятельности (оказание услуг) муниципальных учреждений Песчанокопского сельского поселения в рамках подпрограммы «Развитие культуры» муниципальной программы  Песчанокопского сельского поселения «Развитие культуры и туризма» (Субсидии бюджетным 
учреждениям на иные цели)</t>
  </si>
  <si>
    <t>951 0801 0410000590 612</t>
  </si>
  <si>
    <t>951 1001 1210028480 321</t>
  </si>
  <si>
    <t>Выплата муниципальной пенсии за выслугу лет лицам, замещавшим муниципальные должности и должности муниципальной службы в рамках подпрограммы «Совершенствование системы 
социальной поддержки отдельных категорий граждан» муниципальной программы Песчанокопского сельского поселения «Социальная поддержка граждан» (Пособия, компенсации и иные социальные 
выплаты гражданам, кроме публичных нормативных обязательств)</t>
  </si>
  <si>
    <t>951 1101 0610028080 244</t>
  </si>
  <si>
    <t xml:space="preserve">Мероприятия по развитию массовой физической культуры и спорта в рамках подпрограммы «Развитие культуры и спорта в Песчанокопском сельском поселении на 2014-2020 годы» муниципальной программы Песчанокопского сельского поселения «Развитие физической культуры и спорта» (Прочая закупка товаров, работ и услуг для обеспечения государственных </t>
  </si>
  <si>
    <t>182 1 01 00000 00 0000 000</t>
  </si>
  <si>
    <t>Налог на доходы физических лиц</t>
  </si>
  <si>
    <t>182 1 01 02000 01 0000 110</t>
  </si>
  <si>
    <t>-</t>
  </si>
  <si>
    <t>НАЛОГИ НА СОВОКУПНЫЙ ДОХОД</t>
  </si>
  <si>
    <t xml:space="preserve">182 1 05 00000 00 0000 000 </t>
  </si>
  <si>
    <t> Единый сельскохозяйственный налог</t>
  </si>
  <si>
    <t>НАЛОГИ НА ИМУЩЕСТВО</t>
  </si>
  <si>
    <t>182 1 06 00000 00  0000 000</t>
  </si>
  <si>
    <t>Налог на имущество  физических лиц</t>
  </si>
  <si>
    <t>182 1 06 01000 00 0000 110</t>
  </si>
  <si>
    <t>182 1 06 01030 10 0000 110</t>
  </si>
  <si>
    <t>182 1 06 01030 10 1000 110</t>
  </si>
  <si>
    <t>Земельный налог</t>
  </si>
  <si>
    <t>182 1 06 06000 00 0000 110</t>
  </si>
  <si>
    <t> ДОХОДЫ ОТ ИСПОЛЬЗОВАНИЯ ИМУЩЕСТВА, НАХОДЯЩЕГОСЯ В ГОСУДАРСТВЕННОЙ И МУНИЦИПАЛЬНОЙ СОБСТВЕННОСТИ</t>
  </si>
  <si>
    <t xml:space="preserve">000 1 11 00000 00 0000 000 </t>
  </si>
  <si>
    <t>БЕЗВОЗМЕЗДНЫЕ ПОСТУПЛЕНИЯ</t>
  </si>
  <si>
    <t>951 2 00 00000 00 0000 000</t>
  </si>
  <si>
    <t>БЕЗВОЗМЕЗДНЫЕ ПОСТУПЛЕНИЯ ОТ ДРУГИХ БЮДЖЕТОВ БЮДЖЕТНОЙ СИСТЕМЫ РОССИЙСКОЙ ФЕДЕРАЦИИ</t>
  </si>
  <si>
    <t>951 2 02 00000 00 0000 000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</si>
  <si>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</si>
  <si>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воинские комиссариаты</t>
  </si>
  <si>
    <t>Форма 0503117 с. 2</t>
  </si>
  <si>
    <t>2. РАСХОДЫ БЮДЖЕТА</t>
  </si>
  <si>
    <t>Код расхода по бюджетной классификации</t>
  </si>
  <si>
    <t>200</t>
  </si>
  <si>
    <t>х</t>
  </si>
  <si>
    <t>Форма 0503117 с. 3</t>
  </si>
  <si>
    <t>Утвержденные 
бюджетные 
назначения</t>
  </si>
  <si>
    <t>500</t>
  </si>
  <si>
    <t>520</t>
  </si>
  <si>
    <t>из них:</t>
  </si>
  <si>
    <t>620</t>
  </si>
  <si>
    <t>Изменение остатков средств</t>
  </si>
  <si>
    <t>700</t>
  </si>
  <si>
    <t>000 0105 00 00 00 0000 000</t>
  </si>
  <si>
    <t>710</t>
  </si>
  <si>
    <t>000 0105 02 01 10 0000 510</t>
  </si>
  <si>
    <t>720</t>
  </si>
  <si>
    <t>000 0105 02 01 10 0000 610</t>
  </si>
  <si>
    <t>(подпись)</t>
  </si>
  <si>
    <t>(расшифровка подписи)</t>
  </si>
  <si>
    <t>и финансов</t>
  </si>
  <si>
    <t>Н.Г. Холодилина</t>
  </si>
  <si>
    <t>Н.Н.Машкина</t>
  </si>
  <si>
    <t>"</t>
  </si>
  <si>
    <t>г.</t>
  </si>
  <si>
    <t>951 1 17 00000 00 0000 000</t>
  </si>
  <si>
    <t>ПРОЧИЕ НЕНАЛОГОВЫЕ ДОХОДЫ</t>
  </si>
  <si>
    <t>Субвенции местным бюджетам на выполнение передаваемых полномочий субъектов Российской Федерации</t>
  </si>
  <si>
    <t>951 1 11 05020 00 0000 120</t>
  </si>
  <si>
    <t>951 1 11 05025 10 0000 120</t>
  </si>
  <si>
    <t>182 1 01 02030 01 0000 110</t>
  </si>
  <si>
    <t>182 1 01 02030 01 1000 110</t>
  </si>
  <si>
    <t>951 1 17 14000 00 0000 180</t>
  </si>
  <si>
    <t>182 1 06 06030 00 0000 110</t>
  </si>
  <si>
    <t>951 1 17 14030 10 0000 180</t>
  </si>
  <si>
    <t>Средства самообложения граждан</t>
  </si>
  <si>
    <t>Источники финансирования дефицита бюджета - всего</t>
  </si>
  <si>
    <t xml:space="preserve">Расходы бюджета - всего 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</si>
  <si>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
</t>
  </si>
  <si>
    <t>60644455</t>
  </si>
  <si>
    <t>по ОКТМО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</si>
  <si>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</si>
  <si>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951 1 11 05070 00 0000 120</t>
  </si>
  <si>
    <t>951 1 11 05075 10 0000 120</t>
  </si>
  <si>
    <t>182 1 05 03010 01 0000 110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</si>
  <si>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</si>
  <si>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</si>
  <si>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</si>
  <si>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</si>
  <si>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</si>
  <si>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182 1 06 01030 10 2100 110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</si>
  <si>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</si>
  <si>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</si>
  <si>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Расходы на осуществление полномочий по определению в соответствии с частью 1 статьи 11.2 Областного закона от 25 октября 2002 года N:273-ЗС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Песчанокопского сельского поселения (Прочая закупка товаров, работ и услуг для обеспечения государственных (муниципальных) нужд)</t>
  </si>
  <si>
    <t>Резервный фонд Администрации Песчанокопского сельского поселения в рамках непрограммного направления деятельности «Реализация иных функций Администрации Песчанокопского сельского 
поселения» (Резервные средства)</t>
  </si>
  <si>
    <t>951 0111 9910090100 870</t>
  </si>
  <si>
    <t>951 0113 9910090100 244</t>
  </si>
  <si>
    <t>Резервный фонд Администрации Песчанокопского сельского поселения в рамках непрограммного направления деятельности «Реализация иных функций Администрации Песчанокопского сельского 
поселения» (Прочая закупка товаров, работ и услуг для обеспечения государственных (муниципальных) нужд)</t>
  </si>
  <si>
    <t>951 0113 9990021020 244</t>
  </si>
  <si>
    <t>Расходы на производство социально значимых материалов об общественно-политических и  социально-экономических событиях, связанных с деятельностью поселения, и их размещение в средствах массовой информации по иным непрограммным мероприятиям в рамках непрограммных расходов бюджета Песчанокопского сельского поселения Песчанокопского района (Прочая закупка 
товаров, работ и услуг для обеспечения государственных (муниципальных) нужд)</t>
  </si>
  <si>
    <t>951 0113 9990022960 244</t>
  </si>
  <si>
    <t>Оценка муниципального имущества, признание прав и регулирование отношений по муниципальной собственности поселения. (Прочая закупка товаров, работ и услуг для обеспечения государственных (муниципальных) нужд)</t>
  </si>
  <si>
    <t>951 0203 9990051180 121</t>
  </si>
  <si>
    <t>951 0203 9990051180 129</t>
  </si>
  <si>
    <t>951 0203 9990051180 244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</si>
  <si>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
Песчанокопского района (Фонд оплаты труда государственных (муниципальных) органов и взносы по обязательному социальному страхованию)</t>
  </si>
  <si>
    <t>Расходы на выплаты по оплате труда Главы Песчанокопского сельского поселения Песчанокопского района в рамках обеспечения функционирования Главы Песчанокопского сельского поселения Песчанокопского района (Фонд оплаты труда государственных (муниципальных) органов и взносы по обязательному социальному страхованию)</t>
  </si>
  <si>
    <t>951 0102 8810000110 121</t>
  </si>
  <si>
    <t>Расходы на выплаты по оплате труда Главы Песчанокопского сельского поселения Песчанокопского района в рамках обеспечения функционирования Главы Песчанокопского сельского поселения 
Песчанокопского района (Иные выплаты персоналу государственных (муниципальных) органов, за исключением фонда оплаты труда)</t>
  </si>
  <si>
    <t>951 0102 8810000110 122</t>
  </si>
  <si>
    <t>Расходы на выплаты по оплате труда Главы Песчанокопского сельского поселения Песчанокопского района в рамках обеспечения функционирования Главы Песчанокопского сельского поселения 
Песчанокопского района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</si>
  <si>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951 0104 0310028040 244</t>
  </si>
  <si>
    <t>Мероприятия по обеспечению пожарной безопасности в рамках подпрограммы «Пожарная безопасность»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людей 
на водных объектах» (Прочая закупка товаров, работ и услуг для обеспечения государственных (муниципальных нужд)</t>
  </si>
  <si>
    <t>951 0104 8910000110 121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</si>
  <si>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 (Фонд оплаты труда
государственных (муниципальных) органов и взносы по обязательному социальному страхованию)</t>
  </si>
  <si>
    <t>951 0104 8910000110 122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</si>
  <si>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 (Взносы по обязательному социальному страхованию на выплаты денежного содержания и иные выплаты 
работникам государственных (муниципальных) органов)</t>
  </si>
  <si>
    <t>951 0104 8910000110 129</t>
  </si>
  <si>
    <t>951 0104 8910000190 244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</si>
  <si>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 (Прочая закупка товаров, работ и услуг для обеспечения государственных (муниципальных) нужд)</t>
  </si>
  <si>
    <t>Расходы на выплаты по оплате труда работников аппарата  
Администрации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(Фонд оплаты труда государственных (муниципальных) органов и взносы по обязательному социальному страхованию) (Заработная плата)</t>
  </si>
  <si>
    <t>Наименование публично-правового образования</t>
  </si>
  <si>
    <t>Бюджет Песчанокопского сельского поселения</t>
  </si>
  <si>
    <t xml:space="preserve">Единица измерения: руб. </t>
  </si>
  <si>
    <t>383</t>
  </si>
  <si>
    <t>1. ДОХОДЫ БЮДЖЕТА</t>
  </si>
  <si>
    <t>Наименование показателя</t>
  </si>
  <si>
    <t>Код стро-ки</t>
  </si>
  <si>
    <t>Утвержденные бюджетные назначения</t>
  </si>
  <si>
    <t>Исполнено</t>
  </si>
  <si>
    <t>Неисполненные назначения</t>
  </si>
  <si>
    <t>010</t>
  </si>
  <si>
    <t>в том числе:</t>
  </si>
  <si>
    <t>НАЛОГОВЫЕ И НЕНАЛОГОВЫЕ ДОХОДЫ</t>
  </si>
  <si>
    <t>000 1 00 00000 00 0000 000</t>
  </si>
  <si>
    <t>НАЛОГИ НА ПРИБЫЛЬ, ДОХОДЫ</t>
  </si>
  <si>
    <t>Налог на доходы физических лиц с доходов, источником  
которых является налоговый агент, за исключением доходов, 
в отношении которых исчисление и уплата налога 
осуществляются в соответствии со статьями 227, 2271 и 228 
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</si>
  <si>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182 1 05 03000 01 0000 110</t>
  </si>
  <si>
    <t>Результат исполнения бюджета (дефицит / профицит)</t>
  </si>
  <si>
    <t>Форма по ОКУД</t>
  </si>
  <si>
    <t xml:space="preserve">  3. Источники финансирования дефицита бюджета</t>
  </si>
  <si>
    <t>Код источника финансирования
дефицита бюджета
по бюджетной классификации</t>
  </si>
  <si>
    <t>Х</t>
  </si>
  <si>
    <t>источники внутреннего финансирования бюджета</t>
  </si>
  <si>
    <t>источники внешнего финансирования бюджета</t>
  </si>
  <si>
    <t>182 1 01 02010 01 0000 110</t>
  </si>
  <si>
    <t>182 1 01 02010 01 1000 110</t>
  </si>
  <si>
    <t>182 1 05 03010 01 1000 110</t>
  </si>
  <si>
    <t>000 1 11 05000 00 0000 120</t>
  </si>
  <si>
    <t>Код дохода  по бюджетной классификации</t>
  </si>
  <si>
    <t>на</t>
  </si>
  <si>
    <t>ОТЧЕТ ОБ ИСПОЛНЕНИИ БЮДЖЕТА</t>
  </si>
  <si>
    <t>КОДЫ</t>
  </si>
  <si>
    <t>0503117</t>
  </si>
  <si>
    <t>01</t>
  </si>
  <si>
    <t xml:space="preserve"> г.</t>
  </si>
  <si>
    <t>Дата</t>
  </si>
  <si>
    <t>Наименование</t>
  </si>
  <si>
    <t>по ОКПО</t>
  </si>
  <si>
    <t>04227367</t>
  </si>
  <si>
    <t>финансового органа</t>
  </si>
  <si>
    <t>Администрация Песчанокопского сельского поселения</t>
  </si>
  <si>
    <t>Глава по БК</t>
  </si>
  <si>
    <t>951</t>
  </si>
  <si>
    <t>182 1 06 06033 10 1000 110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</si>
  <si>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</si>
  <si>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</t>
  </si>
  <si>
    <t>Земельный налог с организаций, обладающих земельным  участком, расположенным в границах сельских поселений</t>
  </si>
  <si>
    <t>182 1 06 06040 00 0000 110</t>
  </si>
  <si>
    <t>182 1 06 06043 10 0000 110</t>
  </si>
  <si>
    <t>182 1 06 06043 10 1000 110</t>
  </si>
  <si>
    <t>182 1 06 06043 10 2100 110</t>
  </si>
  <si>
    <t>Земельный налог с физических лиц</t>
  </si>
  <si>
    <t>Земельный налог с физических лиц, обладающих земельным 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</si>
  <si>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</si>
  <si>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 xml:space="preserve">Земельный налог с физических лиц, обладающих земельным  
участком, расположенным в границах сельских поселений 
(пени по соответствующему платежу)
</t>
  </si>
  <si>
    <t>182 1 06 06033 10 2100 110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</si>
  <si>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</si>
  <si>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182 1 06 06033 10 0000 110</t>
  </si>
  <si>
    <t>(в ред. Приказа Минфина России от 19.12.2014 № 157н)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</si>
  <si>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</si>
  <si>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
</t>
  </si>
  <si>
    <t>Доходы от сдачи в аренду имущества, составляющего казну сельских поселений (за исключением земельных участков)</t>
  </si>
  <si>
    <t xml:space="preserve">Средства самообложения граждан, зачисляемые в бюджеты сельских поселений 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</si>
  <si>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</si>
  <si>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воинские комиссариаты</t>
  </si>
  <si>
    <t>Периодичность: месячная, квартальная, годовая</t>
  </si>
  <si>
    <t>Доходы бюджета -всего</t>
  </si>
  <si>
    <t>182 1 01 02030 01 2100 110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</si>
  <si>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(пени по соответствующему платежу)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</si>
  <si>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 (Иные выплаты персоналу государственных (муниципальных) органов, за исключением фонда оплаты труда)</t>
  </si>
  <si>
    <t>951 0104 8910000190 122</t>
  </si>
  <si>
    <t>951 0502 0120028290 244</t>
  </si>
  <si>
    <t>Расходы на предоставление неисключительных прав использования Портала-программного обеспечения  интернет-сайта в рамках подпрограммы "Организация капитального ремонта общего имущества многоквартильных домов на 2014-2020 годы" муниципальной программы Песчанокопского сельского поселения «Обеспечение качественными жилищно-коммунальными услугами населения» (Прочая 
закупка товаров, работ и услуг для обеспечения государственных (муниципальных) нужд)</t>
  </si>
  <si>
    <t>951 0113 9910090100 321</t>
  </si>
  <si>
    <t>Резервный фонд Администрации Песчанокопского сельского поселения в рамках непрограммного направления деятельности «Реализация иных функций Администрации Песчанокопского сельского 
поселения» (Пособия, компенсации и иные социальные выплаты гражданам, кроме публичных нормативных обязательств)</t>
  </si>
  <si>
    <t>182 1 01 02010 01 2100 110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</si>
  <si>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</si>
  <si>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951 0104 1510028160 244</t>
  </si>
  <si>
    <t>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"Разаитие муниципального управления и муниципальной службы" муниципальной программы Песчанокопского сельского поселения  "Муниципальная политика» (Прочая закупка товаров, работ и услуг для обеспечения государственных (муниципальных) нужд)</t>
  </si>
  <si>
    <t>951 0104 9990072390 244</t>
  </si>
  <si>
    <t xml:space="preserve">    </t>
  </si>
  <si>
    <t>182 1 01 02010 01 3000 110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</si>
  <si>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</si>
  <si>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951 0309 021002830 244</t>
  </si>
  <si>
    <t>Мероприятия по организации общественного порядка и обеспечения безопасности в рамках подпрограммы "Укрепление общественного порядка и противодействие преступности в Песчанокопском сельском поселении" муниципальной программы Песчанокопского сельского поселения "Обеспечение общественного порядка и противодействие преступности"(Прочая закупка товаров, работ и услуг для обеспечения государственных (муниципальных) нужд)</t>
  </si>
  <si>
    <t>Мероприятия по приобретению систем видеонаблюдения, изготовление банеров в рамках подпрограммы "Противодействие терроризму и экстремизму в Песчанокопском сельском поселении" муниципальной программы Песчанокопского сельского поселения "Обеспечение общественного порядка и противодействие преступности"(Прочая закупка товаров, работ и услуг для обеспечения государственных (муниципальных) нужд)</t>
  </si>
  <si>
    <t>Расходы на уничтожение сырьевой базы для производства и изготовление наркотиков растительного происхождения, проведение мероприятий о здоровом образе жизни в рамках подпрограммы "Комплексные меры противодействия злоупотребления наркотиками и их незаконному обороту" муниципальной программы Песчанокопского сельского поселения "Обеспечение общественного порядка и противодействие преступности"(Прочая закупка товаров, работ и услуг для обеспечения государственных (муниципальных) нужд)</t>
  </si>
  <si>
    <t>Мероприятия по обеспечению пожарной безопасности в рамках подпрограммы "Пожарная безопасность" муниципальной программы Песчанокопского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объектах"(Прочая закупка товаров, работ и услуг для обеспечения государственных (муниципальных) нужд)</t>
  </si>
  <si>
    <t>Мероприятия по обеспечению защиты населения от чрезвычайных ситуаций в рамках подпрограммы "Защита от чрезвычайных ситуаций" муниципальной программы Песчанокопского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объектах"(Прочая закупка товаров, работ и услуг для обеспечения государственных (муниципальных) нужд)</t>
  </si>
  <si>
    <t>951 0309 0220028450 244</t>
  </si>
  <si>
    <t>951 0309 0240028460 244</t>
  </si>
  <si>
    <t>951 0309 0320028230 244</t>
  </si>
  <si>
    <t>Реализация направления расходов в рамках непрограммных расходов бюджета Песчанокопского сельского поселения Песчанокопского района (Прочая закупка товаров, работ и услуг для обеспечения государственных (муниципальных) нужд)</t>
  </si>
  <si>
    <t>951 0113 9990099990 244</t>
  </si>
  <si>
    <t>951 2 02 35118 00 0000 151</t>
  </si>
  <si>
    <t>951 2 02 35118 10 0000 151</t>
  </si>
  <si>
    <t>951 2 02 30024 00 0000 151</t>
  </si>
  <si>
    <t>951 2 02 30024 10 0000 151</t>
  </si>
  <si>
    <t>951 2 02 30000 00 0000 151</t>
  </si>
  <si>
    <t>182 1 05 03010 01 2100 110</t>
  </si>
  <si>
    <t>Единый сельскохозяйственный налог (пени по соответствующему платежу)</t>
  </si>
  <si>
    <t xml:space="preserve">ШТРАФЫ, САНКЦИИ, ВОЗМЕЩЕНИЕ УЩЕРБА             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</si>
  <si>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</si>
  <si>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</si>
  <si>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</si>
  <si>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Реализация направления расходов в рамках непрограммных расходов бюджета Песчанокопского сельского поселения Песчанокопского района (Уплата налога на имущество организаций м земельного налога)</t>
  </si>
  <si>
    <t>951 0113 9990099990 851</t>
  </si>
  <si>
    <t>Реализация направления расходов в рамках непрограммных расходов бюджета Песчанокопского сельского поселения Песчанокопского района (Уплата прочих налогов, сборов)</t>
  </si>
  <si>
    <t>951 0113 9990099990 852</t>
  </si>
  <si>
    <t>951 0113 9990099990 853</t>
  </si>
  <si>
    <t>Реализация направления расходов в рамках непрограммных расходов бюджета Песчанокопского сельского поселения Песчанокопского района (Уплата иных платежей)</t>
  </si>
  <si>
    <t>951 0801 04100S3850 611</t>
  </si>
  <si>
    <t>Расходы на повышение заработной платы работникам муниципальных учреждений культуры в рамках реализации подпрограммы " Развитие культуры" муниципальной программы Песчанокопского сельского поселения "Развитие культуры"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</t>
  </si>
  <si>
    <t>857 1 16 51040 02 0000 140</t>
  </si>
  <si>
    <t>951 1 14 06025 10 0000 430</t>
  </si>
  <si>
    <t>ДОХОДЫ ОТ ПРОДАЖИ МАТЕРИАЛЬНЫХ И НЕМАТЕРИАЛЬНЫХ АКТИВОВ</t>
  </si>
  <si>
    <t>951 1 14 00000 00 0000 000</t>
  </si>
  <si>
    <t>Доходы от продажи земельных участков, находящихся в государственной и муниципальной собственности</t>
  </si>
  <si>
    <t>951 1 14 06000 00 0000 430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</si>
  <si>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</si>
  <si>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951 1 14 06020 00 0000 430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</si>
  <si>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</si>
  <si>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</si>
  <si>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857 1 16 51000 02 0000 140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</si>
  <si>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</si>
  <si>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Расходы на ремонт и обслуживание объектов газоснабжения в рамках подпрограммы "Модернизация объектов коммунальной инфраструктуры" муниципальной программы Песчанокопского сельского поселения "Обеспечение качественными жилищно-коммунальными услугами населения"(Прочая закупка товаров, работ и услуг для обеспечения государственных (муниципальных) нужд)</t>
  </si>
  <si>
    <t>951 2 02 49999 10 0000 151</t>
  </si>
  <si>
    <t>951 2 02 49999 00 0000 151</t>
  </si>
  <si>
    <t>951 2 02 40000 00 0000 151</t>
  </si>
  <si>
    <t>Дотации бюджетам сельских поселений на выравнивание бюджетной обеспеченности</t>
  </si>
  <si>
    <t>Дотации на выравнивание бюджетной обеспеченности</t>
  </si>
  <si>
    <t>Дотации бюджетам бюджетной системы Российской Федерации</t>
  </si>
  <si>
    <t>951 2 02 15001 10 0000 151</t>
  </si>
  <si>
    <t>951 2 02 15001 00 0000 151</t>
  </si>
  <si>
    <t>951 2 02 10000 00 0000 151</t>
  </si>
  <si>
    <t>000 1 16 00000 00 0000 140</t>
  </si>
  <si>
    <t>2018 г.</t>
  </si>
  <si>
    <t>951 0104 0720028100 244</t>
  </si>
  <si>
    <t>951 0406 0320028230 244</t>
  </si>
  <si>
    <t>Мероприятия в сфере переподготовки и повышения квалификации муниципальных служащих в рамках подпрограммы "Профессиональная переподготовка и повышение квалификации муниципальных служащих"муниципальной программы Песчанокопского сельского поселения "Экономическое развитие и инновационная экономика" (Прочая закупка товаров, работ и услуг для обеспечения государственных (муниципальных  нужд)</t>
  </si>
  <si>
    <t>Мероприятия по обеспечению защиты населения от чрезвычайных ситуаций в рамках подпрограммы "Защита от чрезвычайных ситуаций" муниципальной программы Песчанокопского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 (Прочая закупка товаров, работ и услуг для обеспечения государсвенных (муниципальных) нужд)</t>
  </si>
  <si>
    <t>Обеспечение мероприятий по повышению качества и надежности коммунальных услуг в рамках подпрограммы " Модернизация объектов коммунальной инфраструктуры" муниципальной программы Песчанокопского сельского поселения" Обеспечение качественными жилищно-коммунальными услугами населения" (Прочая закупка товаров работ, и услуг для обеспечения государственных (муниципальных) нужд)</t>
  </si>
  <si>
    <t>951 0502 0110028010 244</t>
  </si>
  <si>
    <t>апреля</t>
  </si>
  <si>
    <t>01.04.2018</t>
  </si>
  <si>
    <t>03</t>
  </si>
  <si>
    <t>А.В.Острогорский</t>
  </si>
  <si>
    <t xml:space="preserve">И.о.Главы Администрации </t>
  </si>
  <si>
    <t>Песчанокопского сельского поселения</t>
  </si>
  <si>
    <t>Начальник сектора экономики</t>
  </si>
  <si>
    <t xml:space="preserve">Ведущий специалист по </t>
  </si>
  <si>
    <t>бухгалтерскому учету и отчетности</t>
  </si>
  <si>
    <t>951 0113 9910090100 350</t>
  </si>
  <si>
    <t>Резервный фонд Администрации Песчанокопского сельского поселения в рамках непрограммного направления деятельности "Реализации иных функций Администрации Песчанокопского сельского поселения" (Премии и гранты)</t>
  </si>
</sst>
</file>

<file path=xl/styles.xml><?xml version="1.0" encoding="utf-8"?>
<styleSheet xmlns="http://schemas.openxmlformats.org/spreadsheetml/2006/main">
  <numFmts count="1">
    <numFmt numFmtId="164" formatCode="000000"/>
  </numFmts>
  <fonts count="13">
    <font>
      <sz val="10"/>
      <name val="Arial Cyr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10"/>
      <name val="Arial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10"/>
      <name val="Arial Cyr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12" fillId="0" borderId="0"/>
  </cellStyleXfs>
  <cellXfs count="30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/>
    <xf numFmtId="0" fontId="4" fillId="0" borderId="0" xfId="0" applyFont="1" applyBorder="1"/>
    <xf numFmtId="0" fontId="4" fillId="0" borderId="0" xfId="0" applyFont="1"/>
    <xf numFmtId="0" fontId="4" fillId="0" borderId="0" xfId="0" applyFont="1" applyAlignment="1">
      <alignment horizontal="right"/>
    </xf>
    <xf numFmtId="0" fontId="4" fillId="2" borderId="0" xfId="0" applyFont="1" applyFill="1"/>
    <xf numFmtId="0" fontId="6" fillId="0" borderId="0" xfId="0" applyFont="1"/>
    <xf numFmtId="0" fontId="2" fillId="0" borderId="0" xfId="0" applyFont="1" applyAlignment="1">
      <alignment vertical="top"/>
    </xf>
    <xf numFmtId="0" fontId="2" fillId="0" borderId="0" xfId="0" applyFont="1" applyBorder="1"/>
    <xf numFmtId="0" fontId="1" fillId="0" borderId="0" xfId="0" applyFont="1" applyBorder="1"/>
    <xf numFmtId="0" fontId="2" fillId="0" borderId="1" xfId="0" applyFont="1" applyBorder="1" applyAlignment="1"/>
    <xf numFmtId="0" fontId="2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/>
    <xf numFmtId="0" fontId="4" fillId="0" borderId="0" xfId="0" applyFont="1" applyBorder="1" applyAlignment="1">
      <alignment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Fill="1"/>
    <xf numFmtId="0" fontId="5" fillId="0" borderId="0" xfId="0" applyFont="1" applyFill="1"/>
    <xf numFmtId="0" fontId="1" fillId="0" borderId="2" xfId="0" applyFont="1" applyFill="1" applyBorder="1" applyAlignment="1">
      <alignment horizontal="left"/>
    </xf>
    <xf numFmtId="0" fontId="1" fillId="2" borderId="0" xfId="0" applyFont="1" applyFill="1"/>
    <xf numFmtId="0" fontId="1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0" fontId="1" fillId="3" borderId="0" xfId="0" applyFont="1" applyFill="1"/>
    <xf numFmtId="0" fontId="1" fillId="3" borderId="2" xfId="0" applyFont="1" applyFill="1" applyBorder="1" applyAlignment="1">
      <alignment horizontal="left"/>
    </xf>
    <xf numFmtId="0" fontId="5" fillId="3" borderId="0" xfId="0" applyFont="1" applyFill="1"/>
    <xf numFmtId="0" fontId="1" fillId="3" borderId="0" xfId="0" applyFont="1" applyFill="1" applyBorder="1" applyAlignment="1">
      <alignment horizontal="center"/>
    </xf>
    <xf numFmtId="2" fontId="9" fillId="3" borderId="0" xfId="0" applyNumberFormat="1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4" fontId="1" fillId="0" borderId="0" xfId="0" applyNumberFormat="1" applyFont="1" applyFill="1"/>
    <xf numFmtId="0" fontId="1" fillId="3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3" borderId="2" xfId="1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5" fillId="4" borderId="0" xfId="0" applyFont="1" applyFill="1"/>
    <xf numFmtId="0" fontId="1" fillId="4" borderId="0" xfId="0" applyFont="1" applyFill="1"/>
    <xf numFmtId="0" fontId="1" fillId="4" borderId="0" xfId="0" applyFont="1" applyFill="1" applyBorder="1" applyAlignment="1">
      <alignment horizontal="center"/>
    </xf>
    <xf numFmtId="2" fontId="9" fillId="4" borderId="0" xfId="0" applyNumberFormat="1" applyFont="1" applyFill="1" applyBorder="1" applyAlignment="1">
      <alignment horizontal="center"/>
    </xf>
    <xf numFmtId="0" fontId="9" fillId="4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/>
    <xf numFmtId="0" fontId="1" fillId="0" borderId="0" xfId="0" applyFont="1" applyBorder="1" applyAlignment="1">
      <alignment vertical="top"/>
    </xf>
    <xf numFmtId="0" fontId="1" fillId="0" borderId="0" xfId="0" applyFont="1" applyBorder="1" applyAlignment="1"/>
    <xf numFmtId="0" fontId="4" fillId="0" borderId="0" xfId="0" applyFont="1" applyFill="1"/>
    <xf numFmtId="0" fontId="4" fillId="0" borderId="0" xfId="0" applyFont="1" applyFill="1" applyBorder="1"/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4" fontId="5" fillId="3" borderId="2" xfId="0" applyNumberFormat="1" applyFont="1" applyFill="1" applyBorder="1" applyAlignment="1">
      <alignment horizontal="center" vertical="center"/>
    </xf>
    <xf numFmtId="4" fontId="5" fillId="3" borderId="2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left" vertical="center" wrapText="1"/>
    </xf>
    <xf numFmtId="164" fontId="1" fillId="0" borderId="4" xfId="0" applyNumberFormat="1" applyFont="1" applyFill="1" applyBorder="1" applyAlignment="1">
      <alignment horizontal="left" vertical="center" wrapText="1"/>
    </xf>
    <xf numFmtId="164" fontId="1" fillId="0" borderId="5" xfId="0" applyNumberFormat="1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wrapText="1"/>
    </xf>
    <xf numFmtId="0" fontId="1" fillId="3" borderId="3" xfId="0" applyFont="1" applyFill="1" applyBorder="1" applyAlignment="1">
      <alignment horizontal="left" wrapText="1"/>
    </xf>
    <xf numFmtId="0" fontId="1" fillId="3" borderId="4" xfId="0" applyFont="1" applyFill="1" applyBorder="1" applyAlignment="1">
      <alignment horizontal="left" wrapText="1"/>
    </xf>
    <xf numFmtId="0" fontId="1" fillId="3" borderId="5" xfId="0" applyFont="1" applyFill="1" applyBorder="1" applyAlignment="1">
      <alignment horizontal="left" wrapText="1"/>
    </xf>
    <xf numFmtId="49" fontId="1" fillId="3" borderId="2" xfId="0" applyNumberFormat="1" applyFont="1" applyFill="1" applyBorder="1" applyAlignment="1">
      <alignment horizontal="center" vertical="center"/>
    </xf>
    <xf numFmtId="4" fontId="1" fillId="3" borderId="2" xfId="0" applyNumberFormat="1" applyFont="1" applyFill="1" applyBorder="1" applyAlignment="1">
      <alignment horizontal="center" vertical="center"/>
    </xf>
    <xf numFmtId="4" fontId="1" fillId="3" borderId="2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/>
    </xf>
    <xf numFmtId="4" fontId="7" fillId="0" borderId="2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/>
    </xf>
    <xf numFmtId="4" fontId="1" fillId="0" borderId="3" xfId="0" applyNumberFormat="1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wrapText="1"/>
    </xf>
    <xf numFmtId="49" fontId="5" fillId="0" borderId="2" xfId="0" applyNumberFormat="1" applyFont="1" applyFill="1" applyBorder="1" applyAlignment="1">
      <alignment horizontal="left" wrapText="1"/>
    </xf>
    <xf numFmtId="0" fontId="5" fillId="3" borderId="2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/>
    </xf>
    <xf numFmtId="49" fontId="1" fillId="0" borderId="2" xfId="0" applyNumberFormat="1" applyFont="1" applyFill="1" applyBorder="1" applyAlignment="1">
      <alignment horizontal="left" vertical="top" wrapText="1"/>
    </xf>
    <xf numFmtId="49" fontId="5" fillId="0" borderId="2" xfId="0" applyNumberFormat="1" applyFont="1" applyFill="1" applyBorder="1" applyAlignment="1">
      <alignment horizontal="left" vertical="top" wrapText="1"/>
    </xf>
    <xf numFmtId="49" fontId="1" fillId="0" borderId="3" xfId="0" applyNumberFormat="1" applyFont="1" applyFill="1" applyBorder="1" applyAlignment="1">
      <alignment horizontal="left" vertical="center" wrapText="1"/>
    </xf>
    <xf numFmtId="49" fontId="1" fillId="0" borderId="4" xfId="0" applyNumberFormat="1" applyFont="1" applyFill="1" applyBorder="1" applyAlignment="1">
      <alignment horizontal="left" vertical="center" wrapText="1"/>
    </xf>
    <xf numFmtId="49" fontId="1" fillId="0" borderId="5" xfId="0" applyNumberFormat="1" applyFont="1" applyFill="1" applyBorder="1" applyAlignment="1">
      <alignment horizontal="left" vertical="center" wrapText="1"/>
    </xf>
    <xf numFmtId="49" fontId="5" fillId="0" borderId="3" xfId="0" applyNumberFormat="1" applyFont="1" applyFill="1" applyBorder="1" applyAlignment="1">
      <alignment horizontal="left" vertical="center" wrapText="1"/>
    </xf>
    <xf numFmtId="49" fontId="5" fillId="0" borderId="4" xfId="0" applyNumberFormat="1" applyFont="1" applyFill="1" applyBorder="1" applyAlignment="1">
      <alignment horizontal="left" vertical="center" wrapText="1"/>
    </xf>
    <xf numFmtId="49" fontId="5" fillId="0" borderId="5" xfId="0" applyNumberFormat="1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/>
    </xf>
    <xf numFmtId="49" fontId="5" fillId="0" borderId="2" xfId="0" applyNumberFormat="1" applyFont="1" applyBorder="1" applyAlignment="1">
      <alignment horizontal="center" vertical="center"/>
    </xf>
    <xf numFmtId="164" fontId="5" fillId="0" borderId="3" xfId="0" applyNumberFormat="1" applyFont="1" applyFill="1" applyBorder="1" applyAlignment="1">
      <alignment horizontal="left" vertical="center" wrapText="1"/>
    </xf>
    <xf numFmtId="164" fontId="5" fillId="0" borderId="4" xfId="0" applyNumberFormat="1" applyFont="1" applyFill="1" applyBorder="1" applyAlignment="1">
      <alignment horizontal="left" vertical="center" wrapText="1"/>
    </xf>
    <xf numFmtId="164" fontId="5" fillId="0" borderId="5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wrapText="1"/>
    </xf>
    <xf numFmtId="0" fontId="1" fillId="3" borderId="2" xfId="0" applyFont="1" applyFill="1" applyBorder="1" applyAlignment="1">
      <alignment wrapText="1"/>
    </xf>
    <xf numFmtId="1" fontId="5" fillId="0" borderId="2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49" fontId="5" fillId="0" borderId="8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" fontId="5" fillId="0" borderId="8" xfId="0" applyNumberFormat="1" applyFont="1" applyFill="1" applyBorder="1" applyAlignment="1">
      <alignment horizontal="center" vertical="center"/>
    </xf>
    <xf numFmtId="4" fontId="5" fillId="0" borderId="9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4" fontId="5" fillId="0" borderId="12" xfId="0" applyNumberFormat="1" applyFont="1" applyFill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" fillId="0" borderId="2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center" wrapText="1"/>
    </xf>
    <xf numFmtId="0" fontId="2" fillId="0" borderId="0" xfId="0" applyFont="1" applyBorder="1"/>
    <xf numFmtId="0" fontId="2" fillId="0" borderId="4" xfId="0" applyFont="1" applyBorder="1" applyAlignment="1">
      <alignment horizontal="center"/>
    </xf>
    <xf numFmtId="49" fontId="2" fillId="0" borderId="13" xfId="0" applyNumberFormat="1" applyFont="1" applyBorder="1" applyAlignment="1">
      <alignment horizontal="center" vertical="center"/>
    </xf>
    <xf numFmtId="4" fontId="5" fillId="0" borderId="8" xfId="0" applyNumberFormat="1" applyFont="1" applyFill="1" applyBorder="1" applyAlignment="1">
      <alignment horizontal="center" vertical="center" wrapText="1"/>
    </xf>
    <xf numFmtId="4" fontId="5" fillId="0" borderId="9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7" fillId="3" borderId="3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/>
    </xf>
    <xf numFmtId="4" fontId="1" fillId="0" borderId="3" xfId="0" applyNumberFormat="1" applyFont="1" applyFill="1" applyBorder="1" applyAlignment="1">
      <alignment horizontal="center" vertical="center"/>
    </xf>
    <xf numFmtId="4" fontId="1" fillId="0" borderId="4" xfId="0" applyNumberFormat="1" applyFont="1" applyFill="1" applyBorder="1" applyAlignment="1">
      <alignment horizontal="center" vertical="center"/>
    </xf>
    <xf numFmtId="4" fontId="1" fillId="0" borderId="5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top" wrapText="1"/>
    </xf>
    <xf numFmtId="4" fontId="1" fillId="0" borderId="2" xfId="0" applyNumberFormat="1" applyFont="1" applyFill="1" applyBorder="1" applyAlignment="1">
      <alignment horizontal="center"/>
    </xf>
    <xf numFmtId="1" fontId="5" fillId="0" borderId="2" xfId="0" applyNumberFormat="1" applyFont="1" applyFill="1" applyBorder="1" applyAlignment="1">
      <alignment horizontal="center"/>
    </xf>
    <xf numFmtId="1" fontId="1" fillId="3" borderId="2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left" wrapText="1"/>
    </xf>
    <xf numFmtId="4" fontId="1" fillId="3" borderId="2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/>
    </xf>
    <xf numFmtId="1" fontId="5" fillId="3" borderId="2" xfId="0" applyNumberFormat="1" applyFont="1" applyFill="1" applyBorder="1" applyAlignment="1">
      <alignment horizontal="center"/>
    </xf>
    <xf numFmtId="4" fontId="1" fillId="0" borderId="3" xfId="0" applyNumberFormat="1" applyFont="1" applyFill="1" applyBorder="1" applyAlignment="1">
      <alignment horizontal="center"/>
    </xf>
    <xf numFmtId="4" fontId="1" fillId="0" borderId="4" xfId="0" applyNumberFormat="1" applyFont="1" applyFill="1" applyBorder="1" applyAlignment="1">
      <alignment horizontal="center"/>
    </xf>
    <xf numFmtId="4" fontId="1" fillId="0" borderId="5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center"/>
    </xf>
    <xf numFmtId="49" fontId="1" fillId="3" borderId="2" xfId="1" applyNumberFormat="1" applyFont="1" applyFill="1" applyBorder="1" applyAlignment="1">
      <alignment horizontal="center"/>
    </xf>
    <xf numFmtId="1" fontId="5" fillId="0" borderId="3" xfId="0" applyNumberFormat="1" applyFont="1" applyFill="1" applyBorder="1" applyAlignment="1">
      <alignment horizontal="center"/>
    </xf>
    <xf numFmtId="1" fontId="5" fillId="0" borderId="4" xfId="0" applyNumberFormat="1" applyFont="1" applyFill="1" applyBorder="1" applyAlignment="1">
      <alignment horizontal="center"/>
    </xf>
    <xf numFmtId="1" fontId="5" fillId="0" borderId="5" xfId="0" applyNumberFormat="1" applyFont="1" applyFill="1" applyBorder="1" applyAlignment="1">
      <alignment horizontal="center"/>
    </xf>
    <xf numFmtId="1" fontId="5" fillId="3" borderId="2" xfId="1" applyNumberFormat="1" applyFont="1" applyFill="1" applyBorder="1" applyAlignment="1">
      <alignment horizontal="center"/>
    </xf>
    <xf numFmtId="4" fontId="1" fillId="0" borderId="2" xfId="1" applyNumberFormat="1" applyFont="1" applyFill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4" fontId="5" fillId="0" borderId="2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4" fontId="4" fillId="0" borderId="18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/>
    </xf>
    <xf numFmtId="4" fontId="5" fillId="0" borderId="15" xfId="0" applyNumberFormat="1" applyFont="1" applyFill="1" applyBorder="1" applyAlignment="1">
      <alignment horizontal="center"/>
    </xf>
    <xf numFmtId="1" fontId="5" fillId="0" borderId="16" xfId="0" applyNumberFormat="1" applyFont="1" applyFill="1" applyBorder="1" applyAlignment="1">
      <alignment horizontal="center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4" fontId="1" fillId="0" borderId="8" xfId="0" applyNumberFormat="1" applyFont="1" applyFill="1" applyBorder="1" applyAlignment="1">
      <alignment horizontal="center"/>
    </xf>
    <xf numFmtId="4" fontId="1" fillId="0" borderId="9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left" wrapText="1"/>
    </xf>
    <xf numFmtId="1" fontId="5" fillId="0" borderId="8" xfId="0" applyNumberFormat="1" applyFont="1" applyFill="1" applyBorder="1" applyAlignment="1">
      <alignment horizontal="center"/>
    </xf>
    <xf numFmtId="1" fontId="5" fillId="0" borderId="9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1" fontId="5" fillId="0" borderId="1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8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49" fontId="5" fillId="0" borderId="3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9" fontId="1" fillId="3" borderId="3" xfId="0" applyNumberFormat="1" applyFont="1" applyFill="1" applyBorder="1" applyAlignment="1">
      <alignment horizontal="center"/>
    </xf>
    <xf numFmtId="49" fontId="1" fillId="3" borderId="4" xfId="0" applyNumberFormat="1" applyFont="1" applyFill="1" applyBorder="1" applyAlignment="1">
      <alignment horizontal="center"/>
    </xf>
    <xf numFmtId="49" fontId="1" fillId="3" borderId="5" xfId="0" applyNumberFormat="1" applyFont="1" applyFill="1" applyBorder="1" applyAlignment="1">
      <alignment horizontal="center"/>
    </xf>
    <xf numFmtId="4" fontId="1" fillId="3" borderId="3" xfId="0" applyNumberFormat="1" applyFont="1" applyFill="1" applyBorder="1" applyAlignment="1">
      <alignment horizontal="center"/>
    </xf>
    <xf numFmtId="4" fontId="1" fillId="3" borderId="4" xfId="0" applyNumberFormat="1" applyFont="1" applyFill="1" applyBorder="1" applyAlignment="1">
      <alignment horizontal="center"/>
    </xf>
    <xf numFmtId="4" fontId="1" fillId="3" borderId="5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1" xfId="0" applyFont="1" applyFill="1" applyBorder="1"/>
    <xf numFmtId="0" fontId="1" fillId="0" borderId="0" xfId="0" applyFont="1" applyBorder="1" applyAlignment="1">
      <alignment horizontal="left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36" xfId="0" applyFont="1" applyFill="1" applyBorder="1" applyAlignment="1">
      <alignment horizontal="center"/>
    </xf>
    <xf numFmtId="0" fontId="2" fillId="0" borderId="55" xfId="0" applyFont="1" applyBorder="1" applyAlignment="1">
      <alignment horizontal="center" vertical="top"/>
    </xf>
    <xf numFmtId="0" fontId="1" fillId="0" borderId="36" xfId="0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wrapText="1"/>
    </xf>
    <xf numFmtId="49" fontId="2" fillId="0" borderId="26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" fontId="2" fillId="0" borderId="27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wrapText="1"/>
    </xf>
    <xf numFmtId="0" fontId="2" fillId="0" borderId="31" xfId="0" applyFont="1" applyBorder="1" applyAlignment="1">
      <alignment wrapText="1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0" xfId="0" applyFont="1" applyBorder="1" applyAlignment="1"/>
    <xf numFmtId="0" fontId="2" fillId="0" borderId="31" xfId="0" applyFont="1" applyBorder="1" applyAlignment="1"/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left" wrapText="1" indent="2"/>
    </xf>
    <xf numFmtId="0" fontId="2" fillId="0" borderId="41" xfId="0" applyFont="1" applyBorder="1" applyAlignment="1">
      <alignment horizontal="left" wrapText="1" indent="2"/>
    </xf>
    <xf numFmtId="49" fontId="2" fillId="0" borderId="42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 vertical="center" wrapText="1"/>
    </xf>
    <xf numFmtId="0" fontId="2" fillId="0" borderId="50" xfId="0" applyFont="1" applyBorder="1" applyAlignment="1">
      <alignment wrapText="1"/>
    </xf>
    <xf numFmtId="0" fontId="2" fillId="0" borderId="51" xfId="0" applyFont="1" applyBorder="1" applyAlignment="1">
      <alignment wrapText="1"/>
    </xf>
    <xf numFmtId="49" fontId="2" fillId="0" borderId="52" xfId="0" applyNumberFormat="1" applyFont="1" applyBorder="1" applyAlignment="1">
      <alignment horizontal="center"/>
    </xf>
    <xf numFmtId="49" fontId="2" fillId="0" borderId="46" xfId="0" applyNumberFormat="1" applyFont="1" applyBorder="1" applyAlignment="1">
      <alignment horizontal="center"/>
    </xf>
    <xf numFmtId="4" fontId="2" fillId="0" borderId="46" xfId="0" applyNumberFormat="1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3" fillId="0" borderId="36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top"/>
    </xf>
    <xf numFmtId="0" fontId="2" fillId="0" borderId="27" xfId="0" applyFont="1" applyBorder="1" applyAlignment="1">
      <alignment horizontal="center" vertical="top"/>
    </xf>
    <xf numFmtId="0" fontId="2" fillId="0" borderId="53" xfId="0" applyFont="1" applyBorder="1" applyAlignment="1">
      <alignment horizontal="center" vertical="top"/>
    </xf>
    <xf numFmtId="0" fontId="2" fillId="0" borderId="32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center" wrapText="1" indent="2"/>
    </xf>
    <xf numFmtId="0" fontId="2" fillId="0" borderId="54" xfId="0" applyFont="1" applyBorder="1" applyAlignment="1">
      <alignment horizontal="left" vertical="center" wrapText="1" indent="2"/>
    </xf>
    <xf numFmtId="0" fontId="2" fillId="0" borderId="38" xfId="0" applyFont="1" applyBorder="1" applyAlignment="1">
      <alignment vertical="center" wrapText="1"/>
    </xf>
    <xf numFmtId="0" fontId="2" fillId="0" borderId="39" xfId="0" applyFont="1" applyBorder="1" applyAlignment="1">
      <alignment vertical="center" wrapText="1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</cellXfs>
  <cellStyles count="2">
    <cellStyle name="Обычный" xfId="0" builtinId="0"/>
    <cellStyle name="Обычный_стр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3"/>
  <sheetViews>
    <sheetView view="pageBreakPreview" zoomScaleSheetLayoutView="100" workbookViewId="0">
      <selection activeCell="BX74" sqref="BX74"/>
    </sheetView>
  </sheetViews>
  <sheetFormatPr defaultColWidth="0.85546875" defaultRowHeight="12.75"/>
  <cols>
    <col min="1" max="14" width="0.85546875" style="1" customWidth="1"/>
    <col min="15" max="15" width="1.28515625" style="1" customWidth="1"/>
    <col min="16" max="17" width="0.85546875" style="1" customWidth="1"/>
    <col min="18" max="18" width="5.42578125" style="1" customWidth="1"/>
    <col min="19" max="27" width="0.85546875" style="1" customWidth="1"/>
    <col min="28" max="28" width="19.140625" style="1" customWidth="1"/>
    <col min="29" max="29" width="0.85546875" style="1" customWidth="1"/>
    <col min="30" max="30" width="0" style="1" hidden="1" customWidth="1"/>
    <col min="31" max="31" width="7" style="1" customWidth="1"/>
    <col min="32" max="32" width="3.42578125" style="1" customWidth="1"/>
    <col min="33" max="52" width="0.85546875" style="1" customWidth="1"/>
    <col min="53" max="53" width="15.140625" style="1" customWidth="1"/>
    <col min="54" max="54" width="6.140625" style="1" customWidth="1"/>
    <col min="55" max="66" width="0.85546875" style="1" customWidth="1"/>
    <col min="67" max="67" width="0.7109375" style="1" customWidth="1"/>
    <col min="68" max="74" width="0" style="1" hidden="1" customWidth="1"/>
    <col min="75" max="75" width="1.85546875" style="1" customWidth="1"/>
    <col min="76" max="76" width="0.85546875" style="1" customWidth="1"/>
    <col min="77" max="77" width="1.42578125" style="1" customWidth="1"/>
    <col min="78" max="82" width="0.85546875" style="1" customWidth="1"/>
    <col min="83" max="83" width="9.5703125" style="1" customWidth="1"/>
    <col min="84" max="85" width="0.85546875" style="1" customWidth="1"/>
    <col min="86" max="86" width="3.7109375" style="1" customWidth="1"/>
    <col min="87" max="89" width="0.85546875" style="1" customWidth="1"/>
    <col min="90" max="90" width="1.5703125" style="1" customWidth="1"/>
    <col min="91" max="91" width="0" style="1" hidden="1" customWidth="1"/>
    <col min="92" max="92" width="0.28515625" style="1" customWidth="1"/>
    <col min="93" max="93" width="0" style="1" hidden="1" customWidth="1"/>
    <col min="94" max="94" width="0.5703125" style="1" customWidth="1"/>
    <col min="95" max="95" width="0.28515625" style="1" customWidth="1"/>
    <col min="96" max="96" width="1.7109375" style="1" customWidth="1"/>
    <col min="97" max="97" width="0.42578125" style="1" customWidth="1"/>
    <col min="98" max="99" width="0" style="1" hidden="1" customWidth="1"/>
    <col min="100" max="101" width="0.85546875" style="1" customWidth="1"/>
    <col min="102" max="102" width="0.7109375" style="1" customWidth="1"/>
    <col min="103" max="103" width="9.28515625" style="1" hidden="1" customWidth="1"/>
    <col min="104" max="104" width="1.85546875" style="1" hidden="1" customWidth="1"/>
    <col min="105" max="105" width="0.85546875" style="1" hidden="1" customWidth="1"/>
    <col min="106" max="16384" width="0.85546875" style="1"/>
  </cols>
  <sheetData>
    <row r="1" spans="1:103" ht="3" customHeight="1"/>
    <row r="2" spans="1:103" ht="17.25" customHeight="1">
      <c r="BB2" s="140" t="s">
        <v>187</v>
      </c>
      <c r="BC2" s="140"/>
      <c r="BD2" s="140"/>
      <c r="BE2" s="140"/>
      <c r="BF2" s="140"/>
      <c r="BG2" s="140"/>
      <c r="BH2" s="140"/>
      <c r="BI2" s="140"/>
      <c r="BJ2" s="140"/>
      <c r="BK2" s="140"/>
      <c r="BL2" s="140"/>
      <c r="BM2" s="140"/>
      <c r="BN2" s="140"/>
      <c r="BO2" s="140"/>
      <c r="BP2" s="140"/>
      <c r="BQ2" s="140"/>
      <c r="BR2" s="140"/>
      <c r="BS2" s="140"/>
      <c r="BT2" s="140"/>
      <c r="BU2" s="140"/>
      <c r="BV2" s="140"/>
      <c r="BW2" s="140"/>
      <c r="BX2" s="140"/>
      <c r="BY2" s="140"/>
      <c r="BZ2" s="140"/>
      <c r="CA2" s="140"/>
      <c r="CB2" s="140"/>
      <c r="CC2" s="140"/>
      <c r="CD2" s="140"/>
      <c r="CE2" s="140"/>
      <c r="CF2" s="140"/>
      <c r="CG2" s="140"/>
      <c r="CH2" s="140"/>
      <c r="CI2" s="140"/>
      <c r="CJ2" s="140"/>
      <c r="CK2" s="140"/>
      <c r="CL2" s="140"/>
      <c r="CM2" s="140"/>
      <c r="CN2" s="140"/>
      <c r="CO2" s="140"/>
      <c r="CP2" s="140"/>
      <c r="CQ2" s="140"/>
      <c r="CR2" s="140"/>
      <c r="CS2" s="140"/>
      <c r="CT2" s="140"/>
      <c r="CU2" s="140"/>
      <c r="CV2" s="140"/>
      <c r="CW2" s="140"/>
      <c r="CX2" s="140"/>
    </row>
    <row r="3" spans="1:103" s="2" customFormat="1" ht="15" customHeight="1">
      <c r="T3" s="3" t="s">
        <v>159</v>
      </c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H3" s="151" t="s">
        <v>160</v>
      </c>
      <c r="CI3" s="151"/>
      <c r="CJ3" s="151"/>
      <c r="CK3" s="151"/>
      <c r="CL3" s="151"/>
      <c r="CM3" s="151"/>
      <c r="CN3" s="151"/>
      <c r="CO3" s="151"/>
      <c r="CP3" s="151"/>
      <c r="CQ3" s="151"/>
      <c r="CR3" s="151"/>
      <c r="CS3" s="151"/>
      <c r="CT3" s="151"/>
      <c r="CU3" s="151"/>
      <c r="CV3" s="151"/>
      <c r="CW3" s="151"/>
      <c r="CX3" s="151"/>
      <c r="CY3" s="151"/>
    </row>
    <row r="4" spans="1:103" s="5" customFormat="1" ht="1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BO4" s="140" t="s">
        <v>147</v>
      </c>
      <c r="BP4" s="140"/>
      <c r="BQ4" s="140"/>
      <c r="BR4" s="140"/>
      <c r="BS4" s="140"/>
      <c r="BT4" s="140"/>
      <c r="BU4" s="140"/>
      <c r="BV4" s="140"/>
      <c r="BW4" s="140"/>
      <c r="BX4" s="140"/>
      <c r="BY4" s="140"/>
      <c r="BZ4" s="140"/>
      <c r="CA4" s="140"/>
      <c r="CB4" s="140"/>
      <c r="CC4" s="140"/>
      <c r="CD4" s="140"/>
      <c r="CE4" s="140"/>
      <c r="CF4" s="140"/>
      <c r="CH4" s="152" t="s">
        <v>161</v>
      </c>
      <c r="CI4" s="152"/>
      <c r="CJ4" s="152"/>
      <c r="CK4" s="152"/>
      <c r="CL4" s="152"/>
      <c r="CM4" s="152"/>
      <c r="CN4" s="152"/>
      <c r="CO4" s="152"/>
      <c r="CP4" s="152"/>
      <c r="CQ4" s="152"/>
      <c r="CR4" s="152"/>
      <c r="CS4" s="152"/>
      <c r="CT4" s="152"/>
      <c r="CU4" s="152"/>
      <c r="CV4" s="152"/>
      <c r="CW4" s="152"/>
      <c r="CX4" s="152"/>
      <c r="CY4" s="152"/>
    </row>
    <row r="5" spans="1:103" s="5" customFormat="1" ht="1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13" t="s">
        <v>158</v>
      </c>
      <c r="AC5" s="2"/>
      <c r="AD5" s="2"/>
      <c r="AE5" s="2"/>
      <c r="AF5" s="2"/>
      <c r="AG5" s="2"/>
      <c r="AH5" s="2"/>
      <c r="AI5" s="2"/>
      <c r="AJ5" s="2"/>
      <c r="AK5" s="141" t="s">
        <v>162</v>
      </c>
      <c r="AL5" s="141"/>
      <c r="AM5" s="141"/>
      <c r="AN5" s="141"/>
      <c r="AO5" s="141"/>
      <c r="AP5" s="141"/>
      <c r="AQ5" s="141"/>
      <c r="AR5" s="138" t="s">
        <v>272</v>
      </c>
      <c r="AS5" s="138"/>
      <c r="AT5" s="138"/>
      <c r="AU5" s="138"/>
      <c r="AV5" s="138"/>
      <c r="AW5" s="138"/>
      <c r="AX5" s="138"/>
      <c r="AY5" s="138"/>
      <c r="AZ5" s="138"/>
      <c r="BA5" s="138"/>
      <c r="BB5" s="12" t="s">
        <v>265</v>
      </c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8">
        <v>20</v>
      </c>
      <c r="BQ5" s="128"/>
      <c r="BR5" s="128"/>
      <c r="BS5" s="128"/>
      <c r="BT5" s="139"/>
      <c r="BU5" s="139"/>
      <c r="BV5" s="139"/>
      <c r="BW5" s="2" t="s">
        <v>163</v>
      </c>
      <c r="BX5" s="2"/>
      <c r="BY5" s="2"/>
      <c r="BZ5" s="2"/>
      <c r="CA5" s="2"/>
      <c r="CB5" s="2"/>
      <c r="CC5" s="2"/>
      <c r="CD5" s="2"/>
      <c r="CE5" s="2"/>
      <c r="CF5" s="13" t="s">
        <v>164</v>
      </c>
      <c r="CG5" s="2"/>
      <c r="CH5" s="122" t="s">
        <v>273</v>
      </c>
      <c r="CI5" s="122"/>
      <c r="CJ5" s="122"/>
      <c r="CK5" s="122"/>
      <c r="CL5" s="122"/>
      <c r="CM5" s="122"/>
      <c r="CN5" s="122"/>
      <c r="CO5" s="122"/>
      <c r="CP5" s="122"/>
      <c r="CQ5" s="122"/>
      <c r="CR5" s="122"/>
      <c r="CS5" s="122"/>
      <c r="CT5" s="122"/>
      <c r="CU5" s="122"/>
      <c r="CV5" s="122"/>
      <c r="CW5" s="122"/>
      <c r="CX5" s="122"/>
      <c r="CY5" s="122"/>
    </row>
    <row r="6" spans="1:103" s="5" customFormat="1" ht="14.25" customHeight="1">
      <c r="A6" s="2" t="s">
        <v>165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13" t="s">
        <v>166</v>
      </c>
      <c r="CG6" s="2"/>
      <c r="CH6" s="122" t="s">
        <v>167</v>
      </c>
      <c r="CI6" s="122"/>
      <c r="CJ6" s="122"/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22"/>
      <c r="CV6" s="122"/>
      <c r="CW6" s="122"/>
      <c r="CX6" s="122"/>
      <c r="CY6" s="122"/>
    </row>
    <row r="7" spans="1:103" s="5" customFormat="1" ht="12.75" customHeight="1">
      <c r="A7" s="2" t="s">
        <v>168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138" t="s">
        <v>169</v>
      </c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38"/>
      <c r="AO7" s="138"/>
      <c r="AP7" s="138"/>
      <c r="AQ7" s="138"/>
      <c r="AR7" s="138"/>
      <c r="AS7" s="138"/>
      <c r="AT7" s="138"/>
      <c r="AU7" s="138"/>
      <c r="AV7" s="138"/>
      <c r="AW7" s="138"/>
      <c r="AX7" s="138"/>
      <c r="AY7" s="138"/>
      <c r="AZ7" s="138"/>
      <c r="BA7" s="138"/>
      <c r="BB7" s="138"/>
      <c r="BC7" s="138"/>
      <c r="BD7" s="138"/>
      <c r="BE7" s="138"/>
      <c r="BF7" s="138"/>
      <c r="BG7" s="138"/>
      <c r="BH7" s="138"/>
      <c r="BI7" s="138"/>
      <c r="BJ7" s="138"/>
      <c r="BK7" s="138"/>
      <c r="BL7" s="138"/>
      <c r="BM7" s="138"/>
      <c r="BN7" s="138"/>
      <c r="BO7" s="138"/>
      <c r="BP7" s="138"/>
      <c r="BQ7" s="138"/>
      <c r="BR7" s="138"/>
      <c r="BS7" s="138"/>
      <c r="BT7" s="138"/>
      <c r="BU7" s="138"/>
      <c r="BV7" s="138"/>
      <c r="BW7" s="138"/>
      <c r="BX7" s="138"/>
      <c r="BY7" s="138"/>
      <c r="BZ7" s="2"/>
      <c r="CA7" s="2"/>
      <c r="CB7" s="2"/>
      <c r="CC7" s="2"/>
      <c r="CD7" s="2"/>
      <c r="CE7" s="2"/>
      <c r="CF7" s="13" t="s">
        <v>170</v>
      </c>
      <c r="CG7" s="2"/>
      <c r="CH7" s="122" t="s">
        <v>171</v>
      </c>
      <c r="CI7" s="122"/>
      <c r="CJ7" s="122"/>
      <c r="CK7" s="122"/>
      <c r="CL7" s="122"/>
      <c r="CM7" s="122"/>
      <c r="CN7" s="122"/>
      <c r="CO7" s="122"/>
      <c r="CP7" s="122"/>
      <c r="CQ7" s="122"/>
      <c r="CR7" s="122"/>
      <c r="CS7" s="122"/>
      <c r="CT7" s="122"/>
      <c r="CU7" s="122"/>
      <c r="CV7" s="122"/>
      <c r="CW7" s="122"/>
      <c r="CX7" s="122"/>
      <c r="CY7" s="122"/>
    </row>
    <row r="8" spans="1:103" s="5" customFormat="1" ht="15" customHeight="1">
      <c r="A8" s="128" t="s">
        <v>129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9" t="s">
        <v>130</v>
      </c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9"/>
      <c r="BU8" s="129"/>
      <c r="BV8" s="129"/>
      <c r="BW8" s="129"/>
      <c r="BX8" s="129"/>
      <c r="BY8" s="129"/>
      <c r="BZ8" s="2"/>
      <c r="CA8" s="2"/>
      <c r="CB8" s="2"/>
      <c r="CC8" s="123" t="s">
        <v>88</v>
      </c>
      <c r="CD8" s="123"/>
      <c r="CE8" s="123"/>
      <c r="CF8" s="123"/>
      <c r="CG8" s="2"/>
      <c r="CH8" s="122" t="s">
        <v>87</v>
      </c>
      <c r="CI8" s="122"/>
      <c r="CJ8" s="122"/>
      <c r="CK8" s="122"/>
      <c r="CL8" s="122"/>
      <c r="CM8" s="122"/>
      <c r="CN8" s="122"/>
      <c r="CO8" s="122"/>
      <c r="CP8" s="122"/>
      <c r="CQ8" s="122"/>
      <c r="CR8" s="122"/>
      <c r="CS8" s="122"/>
      <c r="CT8" s="122"/>
      <c r="CU8" s="122"/>
      <c r="CV8" s="122"/>
      <c r="CW8" s="122"/>
      <c r="CX8" s="122"/>
      <c r="CY8" s="122"/>
    </row>
    <row r="9" spans="1:103" s="5" customFormat="1" ht="15" customHeight="1">
      <c r="A9" s="125" t="s">
        <v>194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13"/>
      <c r="CG9" s="2"/>
      <c r="CH9" s="122"/>
      <c r="CI9" s="122"/>
      <c r="CJ9" s="122"/>
      <c r="CK9" s="122"/>
      <c r="CL9" s="122"/>
      <c r="CM9" s="122"/>
      <c r="CN9" s="122"/>
      <c r="CO9" s="122"/>
      <c r="CP9" s="122"/>
      <c r="CQ9" s="122"/>
      <c r="CR9" s="122"/>
      <c r="CS9" s="122"/>
      <c r="CT9" s="122"/>
      <c r="CU9" s="122"/>
      <c r="CV9" s="122"/>
      <c r="CW9" s="122"/>
      <c r="CX9" s="122"/>
      <c r="CY9" s="122"/>
    </row>
    <row r="10" spans="1:103" s="5" customFormat="1" ht="15" customHeight="1">
      <c r="A10" s="2" t="s">
        <v>131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130" t="s">
        <v>132</v>
      </c>
      <c r="CI10" s="130"/>
      <c r="CJ10" s="130"/>
      <c r="CK10" s="130"/>
      <c r="CL10" s="130"/>
      <c r="CM10" s="130"/>
      <c r="CN10" s="130"/>
      <c r="CO10" s="130"/>
      <c r="CP10" s="130"/>
      <c r="CQ10" s="130"/>
      <c r="CR10" s="130"/>
      <c r="CS10" s="130"/>
      <c r="CT10" s="130"/>
      <c r="CU10" s="130"/>
      <c r="CV10" s="130"/>
      <c r="CW10" s="130"/>
      <c r="CX10" s="130"/>
      <c r="CY10" s="130"/>
    </row>
    <row r="11" spans="1:103" ht="20.100000000000001" customHeight="1">
      <c r="A11" s="124" t="s">
        <v>133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124"/>
      <c r="BK11" s="124"/>
      <c r="BL11" s="124"/>
      <c r="BM11" s="124"/>
      <c r="BN11" s="124"/>
      <c r="BO11" s="124"/>
      <c r="BP11" s="124"/>
      <c r="BQ11" s="124"/>
      <c r="BR11" s="124"/>
      <c r="BS11" s="124"/>
      <c r="BT11" s="124"/>
      <c r="BU11" s="124"/>
      <c r="BV11" s="124"/>
      <c r="BW11" s="124"/>
      <c r="BX11" s="124"/>
      <c r="BY11" s="124"/>
      <c r="BZ11" s="124"/>
      <c r="CA11" s="124"/>
      <c r="CB11" s="124"/>
      <c r="CC11" s="124"/>
      <c r="CD11" s="124"/>
      <c r="CE11" s="124"/>
      <c r="CF11" s="124"/>
      <c r="CG11" s="124"/>
      <c r="CH11" s="124"/>
      <c r="CI11" s="124"/>
      <c r="CJ11" s="124"/>
      <c r="CK11" s="124"/>
      <c r="CL11" s="124"/>
      <c r="CM11" s="124"/>
      <c r="CN11" s="124"/>
      <c r="CO11" s="124"/>
      <c r="CP11" s="124"/>
      <c r="CQ11" s="124"/>
      <c r="CR11" s="124"/>
    </row>
    <row r="12" spans="1:103" ht="42.75" customHeight="1">
      <c r="A12" s="126" t="s">
        <v>134</v>
      </c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7" t="s">
        <v>135</v>
      </c>
      <c r="AG12" s="127"/>
      <c r="AH12" s="127"/>
      <c r="AI12" s="127"/>
      <c r="AJ12" s="127"/>
      <c r="AK12" s="127"/>
      <c r="AL12" s="126" t="s">
        <v>157</v>
      </c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126"/>
      <c r="BB12" s="126" t="s">
        <v>136</v>
      </c>
      <c r="BC12" s="126"/>
      <c r="BD12" s="126"/>
      <c r="BE12" s="126"/>
      <c r="BF12" s="126"/>
      <c r="BG12" s="126"/>
      <c r="BH12" s="126"/>
      <c r="BI12" s="126"/>
      <c r="BJ12" s="126"/>
      <c r="BK12" s="126"/>
      <c r="BL12" s="126"/>
      <c r="BM12" s="126"/>
      <c r="BN12" s="126"/>
      <c r="BO12" s="126"/>
      <c r="BP12" s="126"/>
      <c r="BQ12" s="126"/>
      <c r="BR12" s="126"/>
      <c r="BS12" s="126"/>
      <c r="BT12" s="126"/>
      <c r="BU12" s="126"/>
      <c r="BV12" s="126"/>
      <c r="BW12" s="126"/>
      <c r="BX12" s="126" t="s">
        <v>137</v>
      </c>
      <c r="BY12" s="126"/>
      <c r="BZ12" s="126"/>
      <c r="CA12" s="126"/>
      <c r="CB12" s="126"/>
      <c r="CC12" s="126"/>
      <c r="CD12" s="126"/>
      <c r="CE12" s="126"/>
      <c r="CF12" s="126" t="s">
        <v>138</v>
      </c>
      <c r="CG12" s="126"/>
      <c r="CH12" s="126"/>
      <c r="CI12" s="126"/>
      <c r="CJ12" s="126"/>
      <c r="CK12" s="126"/>
      <c r="CL12" s="126"/>
      <c r="CM12" s="126"/>
      <c r="CN12" s="126"/>
      <c r="CO12" s="126"/>
      <c r="CP12" s="126"/>
      <c r="CQ12" s="126"/>
      <c r="CR12" s="126"/>
      <c r="CS12" s="126"/>
      <c r="CT12" s="126"/>
      <c r="CU12" s="126"/>
      <c r="CV12" s="126"/>
      <c r="CW12" s="126"/>
      <c r="CX12" s="126"/>
    </row>
    <row r="13" spans="1:103">
      <c r="A13" s="137">
        <v>1</v>
      </c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>
        <v>2</v>
      </c>
      <c r="AG13" s="137"/>
      <c r="AH13" s="137"/>
      <c r="AI13" s="137"/>
      <c r="AJ13" s="137"/>
      <c r="AK13" s="137"/>
      <c r="AL13" s="137">
        <v>3</v>
      </c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  <c r="BB13" s="137">
        <v>4</v>
      </c>
      <c r="BC13" s="137"/>
      <c r="BD13" s="137"/>
      <c r="BE13" s="137"/>
      <c r="BF13" s="137"/>
      <c r="BG13" s="137"/>
      <c r="BH13" s="137"/>
      <c r="BI13" s="137"/>
      <c r="BJ13" s="137"/>
      <c r="BK13" s="137"/>
      <c r="BL13" s="137"/>
      <c r="BM13" s="137"/>
      <c r="BN13" s="137"/>
      <c r="BO13" s="137"/>
      <c r="BP13" s="137"/>
      <c r="BQ13" s="137"/>
      <c r="BR13" s="137"/>
      <c r="BS13" s="137"/>
      <c r="BT13" s="137"/>
      <c r="BU13" s="137"/>
      <c r="BV13" s="137"/>
      <c r="BW13" s="137"/>
      <c r="BX13" s="126">
        <v>5</v>
      </c>
      <c r="BY13" s="126"/>
      <c r="BZ13" s="126"/>
      <c r="CA13" s="126"/>
      <c r="CB13" s="126"/>
      <c r="CC13" s="126"/>
      <c r="CD13" s="126"/>
      <c r="CE13" s="126"/>
      <c r="CF13" s="126">
        <v>6</v>
      </c>
      <c r="CG13" s="126"/>
      <c r="CH13" s="126"/>
      <c r="CI13" s="126"/>
      <c r="CJ13" s="126"/>
      <c r="CK13" s="126"/>
      <c r="CL13" s="126"/>
      <c r="CM13" s="126"/>
      <c r="CN13" s="126"/>
      <c r="CO13" s="126"/>
      <c r="CP13" s="126"/>
      <c r="CQ13" s="126"/>
      <c r="CR13" s="126"/>
      <c r="CS13" s="126"/>
      <c r="CT13" s="126"/>
      <c r="CU13" s="126"/>
      <c r="CV13" s="126"/>
      <c r="CW13" s="126"/>
      <c r="CX13" s="126"/>
    </row>
    <row r="14" spans="1:103" ht="15.75" customHeight="1">
      <c r="A14" s="83" t="s">
        <v>195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107" t="s">
        <v>139</v>
      </c>
      <c r="AG14" s="107"/>
      <c r="AH14" s="107"/>
      <c r="AI14" s="107"/>
      <c r="AJ14" s="107"/>
      <c r="AK14" s="107"/>
      <c r="AL14" s="54" t="s">
        <v>52</v>
      </c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73">
        <f>BB15+BB61</f>
        <v>27350500</v>
      </c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0">
        <f>BX15+BX61</f>
        <v>5009932.92</v>
      </c>
      <c r="BY14" s="70"/>
      <c r="BZ14" s="70"/>
      <c r="CA14" s="70"/>
      <c r="CB14" s="70"/>
      <c r="CC14" s="70"/>
      <c r="CD14" s="70"/>
      <c r="CE14" s="70"/>
      <c r="CF14" s="70">
        <f>BB14-BX14</f>
        <v>22340567.079999998</v>
      </c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1">
        <f>BX14/BB14*100</f>
        <v>18.317518582841263</v>
      </c>
    </row>
    <row r="15" spans="1:103" ht="12.75" customHeight="1">
      <c r="A15" s="109" t="s">
        <v>140</v>
      </c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10" t="s">
        <v>139</v>
      </c>
      <c r="AG15" s="111"/>
      <c r="AH15" s="111"/>
      <c r="AI15" s="111"/>
      <c r="AJ15" s="111"/>
      <c r="AK15" s="112"/>
      <c r="AL15" s="110" t="s">
        <v>142</v>
      </c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2"/>
      <c r="BB15" s="116">
        <f>BB17+BB26++BB31+BB45+BB58</f>
        <v>25393500</v>
      </c>
      <c r="BC15" s="117"/>
      <c r="BD15" s="117"/>
      <c r="BE15" s="117"/>
      <c r="BF15" s="117"/>
      <c r="BG15" s="117"/>
      <c r="BH15" s="117"/>
      <c r="BI15" s="117"/>
      <c r="BJ15" s="117"/>
      <c r="BK15" s="117"/>
      <c r="BL15" s="117"/>
      <c r="BM15" s="117"/>
      <c r="BN15" s="117"/>
      <c r="BO15" s="117"/>
      <c r="BP15" s="117"/>
      <c r="BQ15" s="117"/>
      <c r="BR15" s="117"/>
      <c r="BS15" s="117"/>
      <c r="BT15" s="117"/>
      <c r="BU15" s="117"/>
      <c r="BV15" s="117"/>
      <c r="BW15" s="118"/>
      <c r="BX15" s="131">
        <f>BX17+BX26+BX31+BX51+BX55+BX45+BX58</f>
        <v>4456782.92</v>
      </c>
      <c r="BY15" s="132"/>
      <c r="BZ15" s="132"/>
      <c r="CA15" s="132"/>
      <c r="CB15" s="132"/>
      <c r="CC15" s="132"/>
      <c r="CD15" s="132"/>
      <c r="CE15" s="133"/>
      <c r="CF15" s="131">
        <f>BB15-BX15</f>
        <v>20936717.079999998</v>
      </c>
      <c r="CG15" s="132"/>
      <c r="CH15" s="132"/>
      <c r="CI15" s="132"/>
      <c r="CJ15" s="132"/>
      <c r="CK15" s="132"/>
      <c r="CL15" s="132"/>
      <c r="CM15" s="132"/>
      <c r="CN15" s="132"/>
      <c r="CO15" s="132"/>
      <c r="CP15" s="132"/>
      <c r="CQ15" s="132"/>
      <c r="CR15" s="132"/>
      <c r="CS15" s="132"/>
      <c r="CT15" s="132"/>
      <c r="CU15" s="132"/>
      <c r="CV15" s="132"/>
      <c r="CW15" s="132"/>
      <c r="CX15" s="133"/>
      <c r="CY15" s="1" t="e">
        <f>#REF!/#REF!*100</f>
        <v>#REF!</v>
      </c>
    </row>
    <row r="16" spans="1:103" s="19" customFormat="1" ht="12" customHeight="1">
      <c r="A16" s="108" t="s">
        <v>141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13"/>
      <c r="AG16" s="114"/>
      <c r="AH16" s="114"/>
      <c r="AI16" s="114"/>
      <c r="AJ16" s="114"/>
      <c r="AK16" s="115"/>
      <c r="AL16" s="113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5"/>
      <c r="BB16" s="119"/>
      <c r="BC16" s="120"/>
      <c r="BD16" s="120"/>
      <c r="BE16" s="120"/>
      <c r="BF16" s="120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20"/>
      <c r="BS16" s="120"/>
      <c r="BT16" s="120"/>
      <c r="BU16" s="120"/>
      <c r="BV16" s="120"/>
      <c r="BW16" s="121"/>
      <c r="BX16" s="134"/>
      <c r="BY16" s="135"/>
      <c r="BZ16" s="135"/>
      <c r="CA16" s="135"/>
      <c r="CB16" s="135"/>
      <c r="CC16" s="135"/>
      <c r="CD16" s="135"/>
      <c r="CE16" s="136"/>
      <c r="CF16" s="134"/>
      <c r="CG16" s="135"/>
      <c r="CH16" s="135"/>
      <c r="CI16" s="135"/>
      <c r="CJ16" s="135"/>
      <c r="CK16" s="135"/>
      <c r="CL16" s="135"/>
      <c r="CM16" s="135"/>
      <c r="CN16" s="135"/>
      <c r="CO16" s="135"/>
      <c r="CP16" s="135"/>
      <c r="CQ16" s="135"/>
      <c r="CR16" s="135"/>
      <c r="CS16" s="135"/>
      <c r="CT16" s="135"/>
      <c r="CU16" s="135"/>
      <c r="CV16" s="135"/>
      <c r="CW16" s="135"/>
      <c r="CX16" s="136"/>
      <c r="CY16" s="1">
        <f>BX15/BB15*100</f>
        <v>17.550880815956841</v>
      </c>
    </row>
    <row r="17" spans="1:256" s="19" customFormat="1" ht="16.5" customHeight="1">
      <c r="A17" s="83" t="s">
        <v>143</v>
      </c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54" t="s">
        <v>139</v>
      </c>
      <c r="AG17" s="54"/>
      <c r="AH17" s="54"/>
      <c r="AI17" s="54"/>
      <c r="AJ17" s="54"/>
      <c r="AK17" s="54"/>
      <c r="AL17" s="54" t="s">
        <v>25</v>
      </c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73">
        <f>BB18</f>
        <v>6729300</v>
      </c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0">
        <f>BX18</f>
        <v>1241682.05</v>
      </c>
      <c r="BY17" s="70"/>
      <c r="BZ17" s="70"/>
      <c r="CA17" s="70"/>
      <c r="CB17" s="70"/>
      <c r="CC17" s="70"/>
      <c r="CD17" s="70"/>
      <c r="CE17" s="70"/>
      <c r="CF17" s="70">
        <f>BB17-BX17</f>
        <v>5487617.9500000002</v>
      </c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1">
        <f t="shared" ref="CY17:CY21" si="0">BX17/BB17*100</f>
        <v>18.451875380797407</v>
      </c>
    </row>
    <row r="18" spans="1:256" ht="16.5" customHeight="1">
      <c r="A18" s="100" t="s">
        <v>26</v>
      </c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1" t="s">
        <v>139</v>
      </c>
      <c r="AG18" s="101"/>
      <c r="AH18" s="101"/>
      <c r="AI18" s="101"/>
      <c r="AJ18" s="101"/>
      <c r="AK18" s="101"/>
      <c r="AL18" s="54" t="s">
        <v>27</v>
      </c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73">
        <f>BB19</f>
        <v>6729300</v>
      </c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99">
        <f>BX19+BX23</f>
        <v>1241682.05</v>
      </c>
      <c r="BY18" s="99"/>
      <c r="BZ18" s="99"/>
      <c r="CA18" s="99"/>
      <c r="CB18" s="99"/>
      <c r="CC18" s="99"/>
      <c r="CD18" s="99"/>
      <c r="CE18" s="99"/>
      <c r="CF18" s="70">
        <f>BB18-BX18</f>
        <v>5487617.9500000002</v>
      </c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1">
        <f t="shared" si="0"/>
        <v>18.451875380797407</v>
      </c>
      <c r="DL18" s="1">
        <f>BX18*100/BB18</f>
        <v>18.451875380797407</v>
      </c>
    </row>
    <row r="19" spans="1:256" s="19" customFormat="1" ht="87.75" customHeight="1">
      <c r="A19" s="102" t="s">
        <v>94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4"/>
      <c r="AF19" s="54" t="s">
        <v>139</v>
      </c>
      <c r="AG19" s="54"/>
      <c r="AH19" s="54"/>
      <c r="AI19" s="54"/>
      <c r="AJ19" s="54"/>
      <c r="AK19" s="54"/>
      <c r="AL19" s="54" t="s">
        <v>153</v>
      </c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73">
        <v>6729300</v>
      </c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0">
        <f>BX20+BX21+BX22</f>
        <v>1240936.1100000001</v>
      </c>
      <c r="BY19" s="70"/>
      <c r="BZ19" s="70"/>
      <c r="CA19" s="70"/>
      <c r="CB19" s="70"/>
      <c r="CC19" s="70"/>
      <c r="CD19" s="70"/>
      <c r="CE19" s="70"/>
      <c r="CF19" s="70">
        <f>BB19-BX19</f>
        <v>5488363.8899999997</v>
      </c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19">
        <f t="shared" si="0"/>
        <v>18.440790423966831</v>
      </c>
    </row>
    <row r="20" spans="1:256" s="19" customFormat="1" ht="132" customHeight="1">
      <c r="A20" s="58" t="s">
        <v>144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60"/>
      <c r="AF20" s="61" t="s">
        <v>139</v>
      </c>
      <c r="AG20" s="61"/>
      <c r="AH20" s="61"/>
      <c r="AI20" s="61"/>
      <c r="AJ20" s="61"/>
      <c r="AK20" s="61"/>
      <c r="AL20" s="61" t="s">
        <v>154</v>
      </c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71" t="s">
        <v>28</v>
      </c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57">
        <v>1238591.5900000001</v>
      </c>
      <c r="BY20" s="57"/>
      <c r="BZ20" s="57"/>
      <c r="CA20" s="57"/>
      <c r="CB20" s="57"/>
      <c r="CC20" s="57"/>
      <c r="CD20" s="57"/>
      <c r="CE20" s="57"/>
      <c r="CF20" s="57">
        <f>-BX20</f>
        <v>-1238591.5900000001</v>
      </c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19" t="e">
        <f t="shared" si="0"/>
        <v>#VALUE!</v>
      </c>
    </row>
    <row r="21" spans="1:256" s="19" customFormat="1" ht="84.75" customHeight="1">
      <c r="A21" s="58" t="s">
        <v>205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60"/>
      <c r="AF21" s="61" t="s">
        <v>139</v>
      </c>
      <c r="AG21" s="61"/>
      <c r="AH21" s="61"/>
      <c r="AI21" s="61"/>
      <c r="AJ21" s="61"/>
      <c r="AK21" s="61"/>
      <c r="AL21" s="61" t="s">
        <v>204</v>
      </c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71" t="s">
        <v>28</v>
      </c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57">
        <v>107.29</v>
      </c>
      <c r="BY21" s="57"/>
      <c r="BZ21" s="57"/>
      <c r="CA21" s="57"/>
      <c r="CB21" s="57"/>
      <c r="CC21" s="57"/>
      <c r="CD21" s="57"/>
      <c r="CE21" s="57"/>
      <c r="CF21" s="57">
        <f>-BX21</f>
        <v>-107.29</v>
      </c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19" t="e">
        <f t="shared" si="0"/>
        <v>#VALUE!</v>
      </c>
    </row>
    <row r="22" spans="1:256" s="19" customFormat="1" ht="103.5" customHeight="1">
      <c r="A22" s="58" t="s">
        <v>211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60"/>
      <c r="AF22" s="61" t="s">
        <v>139</v>
      </c>
      <c r="AG22" s="61"/>
      <c r="AH22" s="61"/>
      <c r="AI22" s="61"/>
      <c r="AJ22" s="61"/>
      <c r="AK22" s="61"/>
      <c r="AL22" s="61" t="s">
        <v>210</v>
      </c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71" t="s">
        <v>28</v>
      </c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57">
        <v>2237.23</v>
      </c>
      <c r="BY22" s="57"/>
      <c r="BZ22" s="57"/>
      <c r="CA22" s="57"/>
      <c r="CB22" s="57"/>
      <c r="CC22" s="57"/>
      <c r="CD22" s="57"/>
      <c r="CE22" s="57"/>
      <c r="CF22" s="57">
        <f>-BX22</f>
        <v>-2237.23</v>
      </c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19" t="e">
        <f>BX22/BB22*100</f>
        <v>#VALUE!</v>
      </c>
    </row>
    <row r="23" spans="1:256" s="20" customFormat="1" ht="51.75" customHeight="1">
      <c r="A23" s="63" t="s">
        <v>96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54" t="s">
        <v>139</v>
      </c>
      <c r="AG23" s="54"/>
      <c r="AH23" s="54"/>
      <c r="AI23" s="54"/>
      <c r="AJ23" s="54"/>
      <c r="AK23" s="54"/>
      <c r="AL23" s="54" t="s">
        <v>78</v>
      </c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73" t="s">
        <v>28</v>
      </c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0">
        <f>BX24+BX25</f>
        <v>745.93999999999994</v>
      </c>
      <c r="BY23" s="70"/>
      <c r="BZ23" s="70"/>
      <c r="CA23" s="70"/>
      <c r="CB23" s="70"/>
      <c r="CC23" s="70"/>
      <c r="CD23" s="70"/>
      <c r="CE23" s="70"/>
      <c r="CF23" s="70">
        <f>CT23-BX23</f>
        <v>-745.93999999999994</v>
      </c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</row>
    <row r="24" spans="1:256" s="19" customFormat="1" ht="74.25" customHeight="1">
      <c r="A24" s="105" t="s">
        <v>95</v>
      </c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61" t="s">
        <v>139</v>
      </c>
      <c r="AG24" s="61"/>
      <c r="AH24" s="61"/>
      <c r="AI24" s="61"/>
      <c r="AJ24" s="61"/>
      <c r="AK24" s="61"/>
      <c r="AL24" s="61" t="s">
        <v>79</v>
      </c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71" t="s">
        <v>28</v>
      </c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57">
        <v>709.14</v>
      </c>
      <c r="BY24" s="57"/>
      <c r="BZ24" s="57"/>
      <c r="CA24" s="57"/>
      <c r="CB24" s="57"/>
      <c r="CC24" s="57"/>
      <c r="CD24" s="57"/>
      <c r="CE24" s="57"/>
      <c r="CF24" s="57">
        <f>CT24-BX24</f>
        <v>-709.14</v>
      </c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</row>
    <row r="25" spans="1:256" s="26" customFormat="1" ht="60" customHeight="1">
      <c r="A25" s="106" t="s">
        <v>197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67" t="s">
        <v>139</v>
      </c>
      <c r="AG25" s="67"/>
      <c r="AH25" s="67"/>
      <c r="AI25" s="67"/>
      <c r="AJ25" s="67"/>
      <c r="AK25" s="67"/>
      <c r="AL25" s="67" t="s">
        <v>196</v>
      </c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8" t="s">
        <v>28</v>
      </c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9">
        <v>36.799999999999997</v>
      </c>
      <c r="BY25" s="69"/>
      <c r="BZ25" s="69"/>
      <c r="CA25" s="69"/>
      <c r="CB25" s="69"/>
      <c r="CC25" s="69"/>
      <c r="CD25" s="69"/>
      <c r="CE25" s="69"/>
      <c r="CF25" s="69">
        <f>CT25-BX25</f>
        <v>-36.799999999999997</v>
      </c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69"/>
    </row>
    <row r="26" spans="1:256" s="19" customFormat="1">
      <c r="A26" s="83" t="s">
        <v>29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54" t="s">
        <v>139</v>
      </c>
      <c r="AG26" s="54"/>
      <c r="AH26" s="54"/>
      <c r="AI26" s="54"/>
      <c r="AJ26" s="54"/>
      <c r="AK26" s="54"/>
      <c r="AL26" s="54" t="s">
        <v>30</v>
      </c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73">
        <f>BB27</f>
        <v>3266900</v>
      </c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2">
        <f>BX27</f>
        <v>1678348.53</v>
      </c>
      <c r="BY26" s="72"/>
      <c r="BZ26" s="72"/>
      <c r="CA26" s="72"/>
      <c r="CB26" s="72"/>
      <c r="CC26" s="72"/>
      <c r="CD26" s="72"/>
      <c r="CE26" s="72"/>
      <c r="CF26" s="72">
        <f>BB26-BX26</f>
        <v>1588551.47</v>
      </c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72"/>
      <c r="CX26" s="72"/>
      <c r="CY26" s="19">
        <f>BX26/BB26*100</f>
        <v>51.374346628302057</v>
      </c>
    </row>
    <row r="27" spans="1:256" s="19" customFormat="1" ht="20.25" customHeight="1">
      <c r="A27" s="83" t="s">
        <v>31</v>
      </c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54" t="s">
        <v>139</v>
      </c>
      <c r="AG27" s="54"/>
      <c r="AH27" s="54"/>
      <c r="AI27" s="54"/>
      <c r="AJ27" s="54"/>
      <c r="AK27" s="54"/>
      <c r="AL27" s="54" t="s">
        <v>145</v>
      </c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73">
        <f>BB28</f>
        <v>3266900</v>
      </c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0">
        <f>BX28</f>
        <v>1678348.53</v>
      </c>
      <c r="BY27" s="70"/>
      <c r="BZ27" s="70"/>
      <c r="CA27" s="70"/>
      <c r="CB27" s="70"/>
      <c r="CC27" s="70"/>
      <c r="CD27" s="70"/>
      <c r="CE27" s="70"/>
      <c r="CF27" s="70">
        <f>BB27-BX27</f>
        <v>1588551.47</v>
      </c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19">
        <f t="shared" ref="CY27:CY44" si="1">BX27/BB27*100</f>
        <v>51.374346628302057</v>
      </c>
    </row>
    <row r="28" spans="1:256" s="19" customFormat="1" ht="23.25" customHeight="1">
      <c r="A28" s="147" t="s">
        <v>31</v>
      </c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61" t="s">
        <v>139</v>
      </c>
      <c r="AG28" s="61"/>
      <c r="AH28" s="61"/>
      <c r="AI28" s="61"/>
      <c r="AJ28" s="61"/>
      <c r="AK28" s="61"/>
      <c r="AL28" s="61" t="s">
        <v>92</v>
      </c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71">
        <v>3266900</v>
      </c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57">
        <f>BX29+BX30</f>
        <v>1678348.53</v>
      </c>
      <c r="BY28" s="57"/>
      <c r="BZ28" s="57"/>
      <c r="CA28" s="57"/>
      <c r="CB28" s="57"/>
      <c r="CC28" s="57"/>
      <c r="CD28" s="57"/>
      <c r="CE28" s="57"/>
      <c r="CF28" s="57">
        <f>BB28-BX28</f>
        <v>1588551.47</v>
      </c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19">
        <f t="shared" si="1"/>
        <v>51.374346628302057</v>
      </c>
    </row>
    <row r="29" spans="1:256" s="19" customFormat="1" ht="52.5" customHeight="1">
      <c r="A29" s="93" t="s">
        <v>97</v>
      </c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5"/>
      <c r="AF29" s="61" t="s">
        <v>139</v>
      </c>
      <c r="AG29" s="61"/>
      <c r="AH29" s="61"/>
      <c r="AI29" s="61"/>
      <c r="AJ29" s="61"/>
      <c r="AK29" s="61"/>
      <c r="AL29" s="61" t="s">
        <v>155</v>
      </c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71" t="s">
        <v>28</v>
      </c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57">
        <v>1676636.8</v>
      </c>
      <c r="BY29" s="57"/>
      <c r="BZ29" s="57"/>
      <c r="CA29" s="57"/>
      <c r="CB29" s="57"/>
      <c r="CC29" s="57"/>
      <c r="CD29" s="57"/>
      <c r="CE29" s="57"/>
      <c r="CF29" s="57">
        <f>-BX29</f>
        <v>-1676636.8</v>
      </c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19" t="e">
        <f t="shared" si="1"/>
        <v>#VALUE!</v>
      </c>
    </row>
    <row r="30" spans="1:256" s="26" customFormat="1" ht="37.5" customHeight="1">
      <c r="A30" s="64" t="s">
        <v>229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6"/>
      <c r="AF30" s="67" t="s">
        <v>139</v>
      </c>
      <c r="AG30" s="67"/>
      <c r="AH30" s="67"/>
      <c r="AI30" s="67"/>
      <c r="AJ30" s="67"/>
      <c r="AK30" s="67"/>
      <c r="AL30" s="67" t="s">
        <v>228</v>
      </c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8" t="s">
        <v>28</v>
      </c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9">
        <v>1711.73</v>
      </c>
      <c r="BY30" s="69"/>
      <c r="BZ30" s="69"/>
      <c r="CA30" s="69"/>
      <c r="CB30" s="69"/>
      <c r="CC30" s="69"/>
      <c r="CD30" s="69"/>
      <c r="CE30" s="69"/>
      <c r="CF30" s="69">
        <f>-BX30</f>
        <v>-1711.73</v>
      </c>
      <c r="CG30" s="69"/>
      <c r="CH30" s="69"/>
      <c r="CI30" s="69"/>
      <c r="CJ30" s="69"/>
      <c r="CK30" s="69"/>
      <c r="CL30" s="69"/>
      <c r="CM30" s="69"/>
      <c r="CN30" s="69"/>
      <c r="CO30" s="69"/>
      <c r="CP30" s="69"/>
      <c r="CQ30" s="69"/>
      <c r="CR30" s="69"/>
      <c r="CS30" s="69"/>
      <c r="CT30" s="69"/>
      <c r="CU30" s="69"/>
      <c r="CV30" s="69"/>
      <c r="CW30" s="69"/>
      <c r="CX30" s="69"/>
      <c r="CY30" s="26" t="e">
        <f t="shared" ref="CY30" si="2">BX30/BB30*100</f>
        <v>#VALUE!</v>
      </c>
    </row>
    <row r="31" spans="1:256" s="19" customFormat="1" ht="26.25" customHeight="1">
      <c r="A31" s="83" t="s">
        <v>32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54" t="s">
        <v>139</v>
      </c>
      <c r="AG31" s="54"/>
      <c r="AH31" s="54"/>
      <c r="AI31" s="54"/>
      <c r="AJ31" s="54"/>
      <c r="AK31" s="54"/>
      <c r="AL31" s="54" t="s">
        <v>33</v>
      </c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73">
        <f>BB32+BB36</f>
        <v>14660600</v>
      </c>
      <c r="BC31" s="73"/>
      <c r="BD31" s="73"/>
      <c r="BE31" s="73"/>
      <c r="BF31" s="73"/>
      <c r="BG31" s="73"/>
      <c r="BH31" s="73"/>
      <c r="BI31" s="73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0">
        <f>BX32+BX36</f>
        <v>1284369.6099999999</v>
      </c>
      <c r="BY31" s="70"/>
      <c r="BZ31" s="70"/>
      <c r="CA31" s="70"/>
      <c r="CB31" s="70"/>
      <c r="CC31" s="70"/>
      <c r="CD31" s="70"/>
      <c r="CE31" s="70"/>
      <c r="CF31" s="70">
        <f>BB31-BX31</f>
        <v>13376230.390000001</v>
      </c>
      <c r="CG31" s="70"/>
      <c r="CH31" s="70"/>
      <c r="CI31" s="70"/>
      <c r="CJ31" s="70"/>
      <c r="CK31" s="70"/>
      <c r="CL31" s="70"/>
      <c r="CM31" s="70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19">
        <f t="shared" si="1"/>
        <v>8.7606892623767099</v>
      </c>
      <c r="IV31" s="32">
        <f>SUM(CY31)</f>
        <v>8.7606892623767099</v>
      </c>
    </row>
    <row r="32" spans="1:256" s="19" customFormat="1" ht="27.75" customHeight="1">
      <c r="A32" s="83" t="s">
        <v>34</v>
      </c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54" t="s">
        <v>139</v>
      </c>
      <c r="AG32" s="54"/>
      <c r="AH32" s="54"/>
      <c r="AI32" s="54"/>
      <c r="AJ32" s="54"/>
      <c r="AK32" s="54"/>
      <c r="AL32" s="54" t="s">
        <v>35</v>
      </c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73">
        <f>BB33</f>
        <v>2384500</v>
      </c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0">
        <f>BX33</f>
        <v>34952.789999999994</v>
      </c>
      <c r="BY32" s="70"/>
      <c r="BZ32" s="70"/>
      <c r="CA32" s="70"/>
      <c r="CB32" s="70"/>
      <c r="CC32" s="70"/>
      <c r="CD32" s="70"/>
      <c r="CE32" s="70"/>
      <c r="CF32" s="70">
        <f>BB32-BX32</f>
        <v>2349547.21</v>
      </c>
      <c r="CG32" s="70"/>
      <c r="CH32" s="70"/>
      <c r="CI32" s="70"/>
      <c r="CJ32" s="70"/>
      <c r="CK32" s="70"/>
      <c r="CL32" s="70"/>
      <c r="CM32" s="70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19">
        <f t="shared" si="1"/>
        <v>1.4658330886978399</v>
      </c>
    </row>
    <row r="33" spans="1:103" s="19" customFormat="1" ht="51.75" customHeight="1">
      <c r="A33" s="62" t="s">
        <v>188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1" t="s">
        <v>139</v>
      </c>
      <c r="AG33" s="61"/>
      <c r="AH33" s="61"/>
      <c r="AI33" s="61"/>
      <c r="AJ33" s="61"/>
      <c r="AK33" s="61"/>
      <c r="AL33" s="61" t="s">
        <v>36</v>
      </c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71">
        <v>2384500</v>
      </c>
      <c r="BC33" s="71"/>
      <c r="BD33" s="71"/>
      <c r="BE33" s="71"/>
      <c r="BF33" s="71"/>
      <c r="BG33" s="71"/>
      <c r="BH33" s="71"/>
      <c r="BI33" s="71"/>
      <c r="BJ33" s="71"/>
      <c r="BK33" s="71"/>
      <c r="BL33" s="71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57">
        <f>BX34+BX35</f>
        <v>34952.789999999994</v>
      </c>
      <c r="BY33" s="57"/>
      <c r="BZ33" s="57"/>
      <c r="CA33" s="57"/>
      <c r="CB33" s="57"/>
      <c r="CC33" s="57"/>
      <c r="CD33" s="57"/>
      <c r="CE33" s="57"/>
      <c r="CF33" s="57">
        <f>BB33-BX33</f>
        <v>2349547.21</v>
      </c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19">
        <f t="shared" si="1"/>
        <v>1.4658330886978399</v>
      </c>
    </row>
    <row r="34" spans="1:103" s="19" customFormat="1" ht="84.75" customHeight="1">
      <c r="A34" s="62" t="s">
        <v>99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1" t="s">
        <v>139</v>
      </c>
      <c r="AG34" s="61"/>
      <c r="AH34" s="61"/>
      <c r="AI34" s="61"/>
      <c r="AJ34" s="61"/>
      <c r="AK34" s="61"/>
      <c r="AL34" s="61" t="s">
        <v>37</v>
      </c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71" t="s">
        <v>28</v>
      </c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71"/>
      <c r="BN34" s="71"/>
      <c r="BO34" s="71"/>
      <c r="BP34" s="71"/>
      <c r="BQ34" s="71"/>
      <c r="BR34" s="71"/>
      <c r="BS34" s="71"/>
      <c r="BT34" s="71"/>
      <c r="BU34" s="71"/>
      <c r="BV34" s="71"/>
      <c r="BW34" s="71"/>
      <c r="BX34" s="57">
        <v>32830.089999999997</v>
      </c>
      <c r="BY34" s="57"/>
      <c r="BZ34" s="57"/>
      <c r="CA34" s="57"/>
      <c r="CB34" s="57"/>
      <c r="CC34" s="57"/>
      <c r="CD34" s="57"/>
      <c r="CE34" s="57"/>
      <c r="CF34" s="57">
        <f>CZ34-BX34</f>
        <v>-32830.089999999997</v>
      </c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19" t="e">
        <f t="shared" si="1"/>
        <v>#VALUE!</v>
      </c>
    </row>
    <row r="35" spans="1:103" s="19" customFormat="1" ht="57.75" customHeight="1">
      <c r="A35" s="62" t="s">
        <v>100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1" t="s">
        <v>139</v>
      </c>
      <c r="AG35" s="61"/>
      <c r="AH35" s="61"/>
      <c r="AI35" s="61"/>
      <c r="AJ35" s="61"/>
      <c r="AK35" s="61"/>
      <c r="AL35" s="61" t="s">
        <v>98</v>
      </c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71" t="s">
        <v>28</v>
      </c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57">
        <v>2122.6999999999998</v>
      </c>
      <c r="BY35" s="57"/>
      <c r="BZ35" s="57"/>
      <c r="CA35" s="57"/>
      <c r="CB35" s="57"/>
      <c r="CC35" s="57"/>
      <c r="CD35" s="57"/>
      <c r="CE35" s="57"/>
      <c r="CF35" s="57">
        <f>CZ35-BX35</f>
        <v>-2122.6999999999998</v>
      </c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19" t="e">
        <f t="shared" si="1"/>
        <v>#VALUE!</v>
      </c>
    </row>
    <row r="36" spans="1:103" s="19" customFormat="1" ht="19.5" customHeight="1">
      <c r="A36" s="83" t="s">
        <v>38</v>
      </c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54" t="s">
        <v>139</v>
      </c>
      <c r="AG36" s="54"/>
      <c r="AH36" s="54"/>
      <c r="AI36" s="54"/>
      <c r="AJ36" s="54"/>
      <c r="AK36" s="54"/>
      <c r="AL36" s="54" t="s">
        <v>39</v>
      </c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73">
        <f>BB37+BB41</f>
        <v>12276100</v>
      </c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3"/>
      <c r="BX36" s="70">
        <f>BX37+BX41</f>
        <v>1249416.8199999998</v>
      </c>
      <c r="BY36" s="70"/>
      <c r="BZ36" s="70"/>
      <c r="CA36" s="70"/>
      <c r="CB36" s="70"/>
      <c r="CC36" s="70"/>
      <c r="CD36" s="70"/>
      <c r="CE36" s="70"/>
      <c r="CF36" s="70">
        <f>BB36-BX36</f>
        <v>11026683.18</v>
      </c>
      <c r="CG36" s="70"/>
      <c r="CH36" s="70"/>
      <c r="CI36" s="70"/>
      <c r="CJ36" s="70"/>
      <c r="CK36" s="70"/>
      <c r="CL36" s="70"/>
      <c r="CM36" s="70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19">
        <f t="shared" si="1"/>
        <v>10.177636382890331</v>
      </c>
    </row>
    <row r="37" spans="1:103" s="19" customFormat="1" ht="32.25" customHeight="1">
      <c r="A37" s="89" t="s">
        <v>174</v>
      </c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1"/>
      <c r="AF37" s="54" t="s">
        <v>139</v>
      </c>
      <c r="AG37" s="54"/>
      <c r="AH37" s="54"/>
      <c r="AI37" s="54"/>
      <c r="AJ37" s="54"/>
      <c r="AK37" s="54"/>
      <c r="AL37" s="54" t="s">
        <v>81</v>
      </c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73">
        <f>BB38</f>
        <v>3194700</v>
      </c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3"/>
      <c r="BX37" s="70">
        <f>BX38</f>
        <v>1062825.44</v>
      </c>
      <c r="BY37" s="70"/>
      <c r="BZ37" s="70"/>
      <c r="CA37" s="70"/>
      <c r="CB37" s="70"/>
      <c r="CC37" s="70"/>
      <c r="CD37" s="70"/>
      <c r="CE37" s="70"/>
      <c r="CF37" s="70">
        <f>BB37-BX37</f>
        <v>2131874.56</v>
      </c>
      <c r="CG37" s="70"/>
      <c r="CH37" s="70"/>
      <c r="CI37" s="70"/>
      <c r="CJ37" s="70"/>
      <c r="CK37" s="70"/>
      <c r="CL37" s="70"/>
      <c r="CM37" s="70"/>
      <c r="CN37" s="70"/>
      <c r="CO37" s="70"/>
      <c r="CP37" s="70"/>
      <c r="CQ37" s="70"/>
      <c r="CR37" s="70"/>
      <c r="CS37" s="70"/>
      <c r="CT37" s="70"/>
      <c r="CU37" s="70"/>
      <c r="CV37" s="70"/>
      <c r="CW37" s="70"/>
      <c r="CX37" s="70"/>
      <c r="CY37" s="19">
        <f t="shared" si="1"/>
        <v>33.268395780511476</v>
      </c>
    </row>
    <row r="38" spans="1:103" s="19" customFormat="1" ht="48" customHeight="1">
      <c r="A38" s="89" t="s">
        <v>175</v>
      </c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1"/>
      <c r="AF38" s="54" t="s">
        <v>139</v>
      </c>
      <c r="AG38" s="54"/>
      <c r="AH38" s="54"/>
      <c r="AI38" s="54"/>
      <c r="AJ38" s="54"/>
      <c r="AK38" s="54"/>
      <c r="AL38" s="54" t="s">
        <v>186</v>
      </c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73">
        <v>3194700</v>
      </c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3"/>
      <c r="BX38" s="70">
        <f>BX39+BX40</f>
        <v>1062825.44</v>
      </c>
      <c r="BY38" s="70"/>
      <c r="BZ38" s="70"/>
      <c r="CA38" s="70"/>
      <c r="CB38" s="70"/>
      <c r="CC38" s="70"/>
      <c r="CD38" s="70"/>
      <c r="CE38" s="70"/>
      <c r="CF38" s="70">
        <f>BB38-BX38</f>
        <v>2131874.56</v>
      </c>
      <c r="CG38" s="70"/>
      <c r="CH38" s="70"/>
      <c r="CI38" s="70"/>
      <c r="CJ38" s="70"/>
      <c r="CK38" s="70"/>
      <c r="CL38" s="70"/>
      <c r="CM38" s="70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19">
        <f t="shared" si="1"/>
        <v>33.268395780511476</v>
      </c>
    </row>
    <row r="39" spans="1:103" s="19" customFormat="1" ht="70.5" customHeight="1">
      <c r="A39" s="84" t="s">
        <v>173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61" t="s">
        <v>139</v>
      </c>
      <c r="AG39" s="61"/>
      <c r="AH39" s="61"/>
      <c r="AI39" s="61"/>
      <c r="AJ39" s="61"/>
      <c r="AK39" s="61"/>
      <c r="AL39" s="61" t="s">
        <v>172</v>
      </c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71" t="s">
        <v>28</v>
      </c>
      <c r="BC39" s="71"/>
      <c r="BD39" s="71"/>
      <c r="BE39" s="71"/>
      <c r="BF39" s="71"/>
      <c r="BG39" s="71"/>
      <c r="BH39" s="71"/>
      <c r="BI39" s="71"/>
      <c r="BJ39" s="71"/>
      <c r="BK39" s="71"/>
      <c r="BL39" s="71"/>
      <c r="BM39" s="71"/>
      <c r="BN39" s="71"/>
      <c r="BO39" s="71"/>
      <c r="BP39" s="71"/>
      <c r="BQ39" s="71"/>
      <c r="BR39" s="71"/>
      <c r="BS39" s="71"/>
      <c r="BT39" s="71"/>
      <c r="BU39" s="71"/>
      <c r="BV39" s="71"/>
      <c r="BW39" s="71"/>
      <c r="BX39" s="57">
        <v>1043469.31</v>
      </c>
      <c r="BY39" s="57"/>
      <c r="BZ39" s="57"/>
      <c r="CA39" s="57"/>
      <c r="CB39" s="57"/>
      <c r="CC39" s="57"/>
      <c r="CD39" s="57"/>
      <c r="CE39" s="57"/>
      <c r="CF39" s="57">
        <f>CX39-BX39</f>
        <v>-1043469.31</v>
      </c>
      <c r="CG39" s="57"/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7"/>
      <c r="CV39" s="57"/>
      <c r="CW39" s="57"/>
      <c r="CX39" s="57"/>
      <c r="CY39" s="19" t="e">
        <f t="shared" si="1"/>
        <v>#VALUE!</v>
      </c>
    </row>
    <row r="40" spans="1:103" s="19" customFormat="1" ht="57" customHeight="1">
      <c r="A40" s="86" t="s">
        <v>185</v>
      </c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8"/>
      <c r="AF40" s="61" t="s">
        <v>139</v>
      </c>
      <c r="AG40" s="61"/>
      <c r="AH40" s="61"/>
      <c r="AI40" s="61"/>
      <c r="AJ40" s="61"/>
      <c r="AK40" s="61"/>
      <c r="AL40" s="61" t="s">
        <v>184</v>
      </c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71" t="s">
        <v>28</v>
      </c>
      <c r="BC40" s="71"/>
      <c r="BD40" s="71"/>
      <c r="BE40" s="71"/>
      <c r="BF40" s="71"/>
      <c r="BG40" s="71"/>
      <c r="BH40" s="71"/>
      <c r="BI40" s="71"/>
      <c r="BJ40" s="71"/>
      <c r="BK40" s="71"/>
      <c r="BL40" s="71"/>
      <c r="BM40" s="71"/>
      <c r="BN40" s="71"/>
      <c r="BO40" s="71"/>
      <c r="BP40" s="71"/>
      <c r="BQ40" s="71"/>
      <c r="BR40" s="71"/>
      <c r="BS40" s="71"/>
      <c r="BT40" s="71"/>
      <c r="BU40" s="71"/>
      <c r="BV40" s="71"/>
      <c r="BW40" s="71"/>
      <c r="BX40" s="57">
        <v>19356.13</v>
      </c>
      <c r="BY40" s="57"/>
      <c r="BZ40" s="57"/>
      <c r="CA40" s="57"/>
      <c r="CB40" s="57"/>
      <c r="CC40" s="57"/>
      <c r="CD40" s="57"/>
      <c r="CE40" s="57"/>
      <c r="CF40" s="57">
        <f>CX40-BX40</f>
        <v>-19356.13</v>
      </c>
      <c r="CG40" s="57"/>
      <c r="CH40" s="57"/>
      <c r="CI40" s="57"/>
      <c r="CJ40" s="57"/>
      <c r="CK40" s="57"/>
      <c r="CL40" s="57"/>
      <c r="CM40" s="57"/>
      <c r="CN40" s="57"/>
      <c r="CO40" s="57"/>
      <c r="CP40" s="57"/>
      <c r="CQ40" s="57"/>
      <c r="CR40" s="57"/>
      <c r="CS40" s="57"/>
      <c r="CT40" s="57"/>
      <c r="CU40" s="57"/>
      <c r="CV40" s="57"/>
      <c r="CW40" s="57"/>
      <c r="CX40" s="57"/>
      <c r="CY40" s="19" t="e">
        <f t="shared" si="1"/>
        <v>#VALUE!</v>
      </c>
    </row>
    <row r="41" spans="1:103" s="19" customFormat="1" ht="33.75" customHeight="1">
      <c r="A41" s="89" t="s">
        <v>180</v>
      </c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1"/>
      <c r="AF41" s="54" t="s">
        <v>139</v>
      </c>
      <c r="AG41" s="54"/>
      <c r="AH41" s="54"/>
      <c r="AI41" s="54"/>
      <c r="AJ41" s="54"/>
      <c r="AK41" s="54"/>
      <c r="AL41" s="54" t="s">
        <v>176</v>
      </c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73">
        <f>BB42</f>
        <v>9081400</v>
      </c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0">
        <f>BX42</f>
        <v>186591.37999999998</v>
      </c>
      <c r="BY41" s="70"/>
      <c r="BZ41" s="70"/>
      <c r="CA41" s="70"/>
      <c r="CB41" s="70"/>
      <c r="CC41" s="70"/>
      <c r="CD41" s="70"/>
      <c r="CE41" s="70"/>
      <c r="CF41" s="70">
        <f>BB41-BX41</f>
        <v>8894808.6199999992</v>
      </c>
      <c r="CG41" s="70"/>
      <c r="CH41" s="70"/>
      <c r="CI41" s="70"/>
      <c r="CJ41" s="70"/>
      <c r="CK41" s="70"/>
      <c r="CL41" s="70"/>
      <c r="CM41" s="70"/>
      <c r="CN41" s="70"/>
      <c r="CO41" s="70"/>
      <c r="CP41" s="70"/>
      <c r="CQ41" s="70"/>
      <c r="CR41" s="70"/>
      <c r="CS41" s="70"/>
      <c r="CT41" s="70"/>
      <c r="CU41" s="70"/>
      <c r="CV41" s="70"/>
      <c r="CW41" s="70"/>
      <c r="CX41" s="70"/>
      <c r="CY41" s="19">
        <f t="shared" si="1"/>
        <v>2.0546543484484769</v>
      </c>
    </row>
    <row r="42" spans="1:103" s="19" customFormat="1" ht="48" customHeight="1">
      <c r="A42" s="85" t="s">
        <v>181</v>
      </c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54" t="s">
        <v>139</v>
      </c>
      <c r="AG42" s="54"/>
      <c r="AH42" s="54"/>
      <c r="AI42" s="54"/>
      <c r="AJ42" s="54"/>
      <c r="AK42" s="54"/>
      <c r="AL42" s="54" t="s">
        <v>177</v>
      </c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73">
        <v>9081400</v>
      </c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0">
        <f>BX43+BX44</f>
        <v>186591.37999999998</v>
      </c>
      <c r="BY42" s="70"/>
      <c r="BZ42" s="70"/>
      <c r="CA42" s="70"/>
      <c r="CB42" s="70"/>
      <c r="CC42" s="70"/>
      <c r="CD42" s="70"/>
      <c r="CE42" s="70"/>
      <c r="CF42" s="70">
        <f>BB42-BX42</f>
        <v>8894808.6199999992</v>
      </c>
      <c r="CG42" s="70"/>
      <c r="CH42" s="70"/>
      <c r="CI42" s="70"/>
      <c r="CJ42" s="70"/>
      <c r="CK42" s="70"/>
      <c r="CL42" s="70"/>
      <c r="CM42" s="70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19">
        <f t="shared" si="1"/>
        <v>2.0546543484484769</v>
      </c>
    </row>
    <row r="43" spans="1:103" s="19" customFormat="1" ht="69.75" customHeight="1">
      <c r="A43" s="84" t="s">
        <v>182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61" t="s">
        <v>139</v>
      </c>
      <c r="AG43" s="61"/>
      <c r="AH43" s="61"/>
      <c r="AI43" s="61"/>
      <c r="AJ43" s="61"/>
      <c r="AK43" s="61"/>
      <c r="AL43" s="61" t="s">
        <v>178</v>
      </c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71" t="s">
        <v>28</v>
      </c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71"/>
      <c r="BN43" s="71"/>
      <c r="BO43" s="71"/>
      <c r="BP43" s="71"/>
      <c r="BQ43" s="71"/>
      <c r="BR43" s="71"/>
      <c r="BS43" s="71"/>
      <c r="BT43" s="71"/>
      <c r="BU43" s="71"/>
      <c r="BV43" s="71"/>
      <c r="BW43" s="71"/>
      <c r="BX43" s="57">
        <v>180655.05</v>
      </c>
      <c r="BY43" s="57"/>
      <c r="BZ43" s="57"/>
      <c r="CA43" s="57"/>
      <c r="CB43" s="57"/>
      <c r="CC43" s="57"/>
      <c r="CD43" s="57"/>
      <c r="CE43" s="57"/>
      <c r="CF43" s="57">
        <f>CZ43-BX43</f>
        <v>-180655.05</v>
      </c>
      <c r="CG43" s="57"/>
      <c r="CH43" s="57"/>
      <c r="CI43" s="57"/>
      <c r="CJ43" s="57"/>
      <c r="CK43" s="57"/>
      <c r="CL43" s="57"/>
      <c r="CM43" s="57"/>
      <c r="CN43" s="57"/>
      <c r="CO43" s="57"/>
      <c r="CP43" s="57"/>
      <c r="CQ43" s="57"/>
      <c r="CR43" s="57"/>
      <c r="CS43" s="57"/>
      <c r="CT43" s="57"/>
      <c r="CU43" s="57"/>
      <c r="CV43" s="57"/>
      <c r="CW43" s="57"/>
      <c r="CX43" s="57"/>
      <c r="CY43" s="19" t="e">
        <f t="shared" si="1"/>
        <v>#VALUE!</v>
      </c>
    </row>
    <row r="44" spans="1:103" s="19" customFormat="1" ht="54.75" customHeight="1">
      <c r="A44" s="84" t="s">
        <v>183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61" t="s">
        <v>139</v>
      </c>
      <c r="AG44" s="61"/>
      <c r="AH44" s="61"/>
      <c r="AI44" s="61"/>
      <c r="AJ44" s="61"/>
      <c r="AK44" s="61"/>
      <c r="AL44" s="61" t="s">
        <v>179</v>
      </c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71" t="s">
        <v>28</v>
      </c>
      <c r="BC44" s="71"/>
      <c r="BD44" s="71"/>
      <c r="BE44" s="71"/>
      <c r="BF44" s="71"/>
      <c r="BG44" s="71"/>
      <c r="BH44" s="71"/>
      <c r="BI44" s="71"/>
      <c r="BJ44" s="71"/>
      <c r="BK44" s="71"/>
      <c r="BL44" s="71"/>
      <c r="BM44" s="71"/>
      <c r="BN44" s="71"/>
      <c r="BO44" s="71"/>
      <c r="BP44" s="71"/>
      <c r="BQ44" s="71"/>
      <c r="BR44" s="71"/>
      <c r="BS44" s="71"/>
      <c r="BT44" s="71"/>
      <c r="BU44" s="71"/>
      <c r="BV44" s="71"/>
      <c r="BW44" s="71"/>
      <c r="BX44" s="57">
        <v>5936.33</v>
      </c>
      <c r="BY44" s="57"/>
      <c r="BZ44" s="57"/>
      <c r="CA44" s="57"/>
      <c r="CB44" s="57"/>
      <c r="CC44" s="57"/>
      <c r="CD44" s="57"/>
      <c r="CE44" s="57"/>
      <c r="CF44" s="57">
        <f>CZ44-BX44</f>
        <v>-5936.33</v>
      </c>
      <c r="CG44" s="57"/>
      <c r="CH44" s="57"/>
      <c r="CI44" s="57"/>
      <c r="CJ44" s="57"/>
      <c r="CK44" s="57"/>
      <c r="CL44" s="57"/>
      <c r="CM44" s="57"/>
      <c r="CN44" s="57"/>
      <c r="CO44" s="57"/>
      <c r="CP44" s="57"/>
      <c r="CQ44" s="57"/>
      <c r="CR44" s="57"/>
      <c r="CS44" s="57"/>
      <c r="CT44" s="57"/>
      <c r="CU44" s="57"/>
      <c r="CV44" s="57"/>
      <c r="CW44" s="57"/>
      <c r="CX44" s="57"/>
      <c r="CY44" s="19" t="e">
        <f t="shared" si="1"/>
        <v>#VALUE!</v>
      </c>
    </row>
    <row r="45" spans="1:103" s="19" customFormat="1" ht="49.5" customHeight="1">
      <c r="A45" s="146" t="s">
        <v>40</v>
      </c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  <c r="AA45" s="146"/>
      <c r="AB45" s="146"/>
      <c r="AC45" s="146"/>
      <c r="AD45" s="146"/>
      <c r="AE45" s="146"/>
      <c r="AF45" s="54" t="s">
        <v>139</v>
      </c>
      <c r="AG45" s="54"/>
      <c r="AH45" s="54"/>
      <c r="AI45" s="54"/>
      <c r="AJ45" s="54"/>
      <c r="AK45" s="54"/>
      <c r="AL45" s="54" t="s">
        <v>41</v>
      </c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73">
        <f>BB46</f>
        <v>674700</v>
      </c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0">
        <f>BX46</f>
        <v>52040.73</v>
      </c>
      <c r="BY45" s="70"/>
      <c r="BZ45" s="70"/>
      <c r="CA45" s="70"/>
      <c r="CB45" s="70"/>
      <c r="CC45" s="70"/>
      <c r="CD45" s="70"/>
      <c r="CE45" s="70"/>
      <c r="CF45" s="70">
        <f t="shared" ref="CF45:CF50" si="3">BB45-BX45</f>
        <v>622659.27</v>
      </c>
      <c r="CG45" s="70"/>
      <c r="CH45" s="70"/>
      <c r="CI45" s="70"/>
      <c r="CJ45" s="70"/>
      <c r="CK45" s="70"/>
      <c r="CL45" s="70"/>
      <c r="CM45" s="70"/>
      <c r="CN45" s="70"/>
      <c r="CO45" s="70"/>
      <c r="CP45" s="70"/>
      <c r="CQ45" s="70"/>
      <c r="CR45" s="70"/>
      <c r="CS45" s="70"/>
      <c r="CT45" s="70"/>
      <c r="CU45" s="70"/>
      <c r="CV45" s="70"/>
      <c r="CW45" s="70"/>
      <c r="CX45" s="70"/>
      <c r="CY45" s="19">
        <f t="shared" ref="CY45:CY70" si="4">BX45/BB45*100</f>
        <v>7.7131658514895509</v>
      </c>
    </row>
    <row r="46" spans="1:103" s="19" customFormat="1" ht="102" customHeight="1">
      <c r="A46" s="146" t="s">
        <v>93</v>
      </c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46"/>
      <c r="Y46" s="146"/>
      <c r="Z46" s="146"/>
      <c r="AA46" s="146"/>
      <c r="AB46" s="146"/>
      <c r="AC46" s="146"/>
      <c r="AD46" s="146"/>
      <c r="AE46" s="146"/>
      <c r="AF46" s="61" t="s">
        <v>139</v>
      </c>
      <c r="AG46" s="61"/>
      <c r="AH46" s="61"/>
      <c r="AI46" s="61"/>
      <c r="AJ46" s="61"/>
      <c r="AK46" s="61"/>
      <c r="AL46" s="54" t="s">
        <v>156</v>
      </c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73">
        <f>BB49+BB47</f>
        <v>674700</v>
      </c>
      <c r="BC46" s="73"/>
      <c r="BD46" s="73"/>
      <c r="BE46" s="73"/>
      <c r="BF46" s="73"/>
      <c r="BG46" s="73"/>
      <c r="BH46" s="73"/>
      <c r="BI46" s="73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3"/>
      <c r="BX46" s="70">
        <f>BX47+BX49</f>
        <v>52040.73</v>
      </c>
      <c r="BY46" s="70"/>
      <c r="BZ46" s="70"/>
      <c r="CA46" s="70"/>
      <c r="CB46" s="70"/>
      <c r="CC46" s="70"/>
      <c r="CD46" s="70"/>
      <c r="CE46" s="70"/>
      <c r="CF46" s="70">
        <f t="shared" si="3"/>
        <v>622659.27</v>
      </c>
      <c r="CG46" s="70"/>
      <c r="CH46" s="70"/>
      <c r="CI46" s="70"/>
      <c r="CJ46" s="70"/>
      <c r="CK46" s="70"/>
      <c r="CL46" s="70"/>
      <c r="CM46" s="70"/>
      <c r="CN46" s="70"/>
      <c r="CO46" s="70"/>
      <c r="CP46" s="70"/>
      <c r="CQ46" s="70"/>
      <c r="CR46" s="70"/>
      <c r="CS46" s="70"/>
      <c r="CT46" s="70"/>
      <c r="CU46" s="70"/>
      <c r="CV46" s="70"/>
      <c r="CW46" s="70"/>
      <c r="CX46" s="70"/>
      <c r="CY46" s="19">
        <f t="shared" si="4"/>
        <v>7.7131658514895509</v>
      </c>
    </row>
    <row r="47" spans="1:103" s="19" customFormat="1" ht="87.75" customHeight="1">
      <c r="A47" s="93" t="s">
        <v>86</v>
      </c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5"/>
      <c r="AF47" s="96" t="s">
        <v>139</v>
      </c>
      <c r="AG47" s="97"/>
      <c r="AH47" s="97"/>
      <c r="AI47" s="97"/>
      <c r="AJ47" s="97"/>
      <c r="AK47" s="98"/>
      <c r="AL47" s="96" t="s">
        <v>76</v>
      </c>
      <c r="AM47" s="97"/>
      <c r="AN47" s="97"/>
      <c r="AO47" s="97"/>
      <c r="AP47" s="97"/>
      <c r="AQ47" s="97"/>
      <c r="AR47" s="97"/>
      <c r="AS47" s="97"/>
      <c r="AT47" s="97"/>
      <c r="AU47" s="97"/>
      <c r="AV47" s="97"/>
      <c r="AW47" s="97"/>
      <c r="AX47" s="97"/>
      <c r="AY47" s="97"/>
      <c r="AZ47" s="97"/>
      <c r="BA47" s="98"/>
      <c r="BB47" s="148">
        <f>BB48</f>
        <v>333400</v>
      </c>
      <c r="BC47" s="149"/>
      <c r="BD47" s="149"/>
      <c r="BE47" s="149"/>
      <c r="BF47" s="149"/>
      <c r="BG47" s="149"/>
      <c r="BH47" s="149"/>
      <c r="BI47" s="149"/>
      <c r="BJ47" s="149"/>
      <c r="BK47" s="149"/>
      <c r="BL47" s="149"/>
      <c r="BM47" s="149"/>
      <c r="BN47" s="149"/>
      <c r="BO47" s="149"/>
      <c r="BP47" s="149"/>
      <c r="BQ47" s="149"/>
      <c r="BR47" s="149"/>
      <c r="BS47" s="149"/>
      <c r="BT47" s="149"/>
      <c r="BU47" s="149"/>
      <c r="BV47" s="149"/>
      <c r="BW47" s="150"/>
      <c r="BX47" s="74">
        <f>BX48</f>
        <v>22327.15</v>
      </c>
      <c r="BY47" s="75"/>
      <c r="BZ47" s="75"/>
      <c r="CA47" s="75"/>
      <c r="CB47" s="75"/>
      <c r="CC47" s="75"/>
      <c r="CD47" s="75"/>
      <c r="CE47" s="76"/>
      <c r="CF47" s="57">
        <f t="shared" si="3"/>
        <v>311072.84999999998</v>
      </c>
      <c r="CG47" s="57"/>
      <c r="CH47" s="57"/>
      <c r="CI47" s="57"/>
      <c r="CJ47" s="57"/>
      <c r="CK47" s="57"/>
      <c r="CL47" s="57"/>
      <c r="CM47" s="57"/>
      <c r="CN47" s="57"/>
      <c r="CO47" s="57"/>
      <c r="CP47" s="57"/>
      <c r="CQ47" s="57"/>
      <c r="CR47" s="57"/>
      <c r="CS47" s="57"/>
      <c r="CT47" s="57"/>
      <c r="CU47" s="57"/>
      <c r="CV47" s="57"/>
      <c r="CW47" s="57"/>
      <c r="CX47" s="57"/>
      <c r="CY47" s="19">
        <f>BX47/BB47*100</f>
        <v>6.6968056388722257</v>
      </c>
    </row>
    <row r="48" spans="1:103" s="19" customFormat="1" ht="95.25" customHeight="1">
      <c r="A48" s="93" t="s">
        <v>189</v>
      </c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5"/>
      <c r="AF48" s="96" t="s">
        <v>139</v>
      </c>
      <c r="AG48" s="97"/>
      <c r="AH48" s="97"/>
      <c r="AI48" s="97"/>
      <c r="AJ48" s="97"/>
      <c r="AK48" s="98"/>
      <c r="AL48" s="96" t="s">
        <v>77</v>
      </c>
      <c r="AM48" s="97"/>
      <c r="AN48" s="97"/>
      <c r="AO48" s="97"/>
      <c r="AP48" s="97"/>
      <c r="AQ48" s="97"/>
      <c r="AR48" s="97"/>
      <c r="AS48" s="97"/>
      <c r="AT48" s="97"/>
      <c r="AU48" s="97"/>
      <c r="AV48" s="97"/>
      <c r="AW48" s="97"/>
      <c r="AX48" s="97"/>
      <c r="AY48" s="97"/>
      <c r="AZ48" s="97"/>
      <c r="BA48" s="98"/>
      <c r="BB48" s="148">
        <v>333400</v>
      </c>
      <c r="BC48" s="149"/>
      <c r="BD48" s="149"/>
      <c r="BE48" s="149"/>
      <c r="BF48" s="149"/>
      <c r="BG48" s="149"/>
      <c r="BH48" s="149"/>
      <c r="BI48" s="149"/>
      <c r="BJ48" s="149"/>
      <c r="BK48" s="149"/>
      <c r="BL48" s="149"/>
      <c r="BM48" s="149"/>
      <c r="BN48" s="149"/>
      <c r="BO48" s="149"/>
      <c r="BP48" s="149"/>
      <c r="BQ48" s="149"/>
      <c r="BR48" s="149"/>
      <c r="BS48" s="149"/>
      <c r="BT48" s="149"/>
      <c r="BU48" s="149"/>
      <c r="BV48" s="149"/>
      <c r="BW48" s="150"/>
      <c r="BX48" s="74">
        <v>22327.15</v>
      </c>
      <c r="BY48" s="75"/>
      <c r="BZ48" s="75"/>
      <c r="CA48" s="75"/>
      <c r="CB48" s="75"/>
      <c r="CC48" s="75"/>
      <c r="CD48" s="75"/>
      <c r="CE48" s="76"/>
      <c r="CF48" s="57">
        <f t="shared" si="3"/>
        <v>311072.84999999998</v>
      </c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7"/>
      <c r="CS48" s="57"/>
      <c r="CT48" s="57"/>
      <c r="CU48" s="57"/>
      <c r="CV48" s="57"/>
      <c r="CW48" s="57"/>
      <c r="CX48" s="57"/>
      <c r="CY48" s="19">
        <f>BX48/BB48*100</f>
        <v>6.6968056388722257</v>
      </c>
    </row>
    <row r="49" spans="1:103" s="20" customFormat="1" ht="48" customHeight="1">
      <c r="A49" s="145" t="s">
        <v>89</v>
      </c>
      <c r="B49" s="145"/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45"/>
      <c r="Y49" s="145"/>
      <c r="Z49" s="145"/>
      <c r="AA49" s="145"/>
      <c r="AB49" s="145"/>
      <c r="AC49" s="145"/>
      <c r="AD49" s="145"/>
      <c r="AE49" s="145"/>
      <c r="AF49" s="54" t="s">
        <v>139</v>
      </c>
      <c r="AG49" s="54"/>
      <c r="AH49" s="54"/>
      <c r="AI49" s="54"/>
      <c r="AJ49" s="54"/>
      <c r="AK49" s="54"/>
      <c r="AL49" s="54" t="s">
        <v>90</v>
      </c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73">
        <f>BB50</f>
        <v>341300</v>
      </c>
      <c r="BC49" s="73"/>
      <c r="BD49" s="73"/>
      <c r="BE49" s="73"/>
      <c r="BF49" s="73"/>
      <c r="BG49" s="73"/>
      <c r="BH49" s="73"/>
      <c r="BI49" s="73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3"/>
      <c r="BX49" s="70">
        <f>BX50</f>
        <v>29713.58</v>
      </c>
      <c r="BY49" s="70"/>
      <c r="BZ49" s="70"/>
      <c r="CA49" s="70"/>
      <c r="CB49" s="70"/>
      <c r="CC49" s="70"/>
      <c r="CD49" s="70"/>
      <c r="CE49" s="70"/>
      <c r="CF49" s="70">
        <f t="shared" si="3"/>
        <v>311586.42</v>
      </c>
      <c r="CG49" s="70"/>
      <c r="CH49" s="70"/>
      <c r="CI49" s="70"/>
      <c r="CJ49" s="70"/>
      <c r="CK49" s="70"/>
      <c r="CL49" s="70"/>
      <c r="CM49" s="70"/>
      <c r="CN49" s="70"/>
      <c r="CO49" s="70"/>
      <c r="CP49" s="70"/>
      <c r="CQ49" s="70"/>
      <c r="CR49" s="70"/>
      <c r="CS49" s="70"/>
      <c r="CT49" s="70"/>
      <c r="CU49" s="70"/>
      <c r="CV49" s="70"/>
      <c r="CW49" s="70"/>
      <c r="CX49" s="70"/>
      <c r="CY49" s="20">
        <f>BX49/BB49*100</f>
        <v>8.706000585994726</v>
      </c>
    </row>
    <row r="50" spans="1:103" s="19" customFormat="1" ht="39" customHeight="1">
      <c r="A50" s="78" t="s">
        <v>190</v>
      </c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54" t="s">
        <v>139</v>
      </c>
      <c r="AG50" s="54"/>
      <c r="AH50" s="54"/>
      <c r="AI50" s="54"/>
      <c r="AJ50" s="54"/>
      <c r="AK50" s="54"/>
      <c r="AL50" s="61" t="s">
        <v>91</v>
      </c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71">
        <v>341300</v>
      </c>
      <c r="BC50" s="71"/>
      <c r="BD50" s="71"/>
      <c r="BE50" s="71"/>
      <c r="BF50" s="71"/>
      <c r="BG50" s="71"/>
      <c r="BH50" s="71"/>
      <c r="BI50" s="71"/>
      <c r="BJ50" s="71"/>
      <c r="BK50" s="71"/>
      <c r="BL50" s="71"/>
      <c r="BM50" s="71"/>
      <c r="BN50" s="71"/>
      <c r="BO50" s="71"/>
      <c r="BP50" s="71"/>
      <c r="BQ50" s="71"/>
      <c r="BR50" s="71"/>
      <c r="BS50" s="71"/>
      <c r="BT50" s="71"/>
      <c r="BU50" s="71"/>
      <c r="BV50" s="71"/>
      <c r="BW50" s="71"/>
      <c r="BX50" s="57">
        <v>29713.58</v>
      </c>
      <c r="BY50" s="57"/>
      <c r="BZ50" s="57"/>
      <c r="CA50" s="57"/>
      <c r="CB50" s="57"/>
      <c r="CC50" s="57"/>
      <c r="CD50" s="57"/>
      <c r="CE50" s="57"/>
      <c r="CF50" s="57">
        <f t="shared" si="3"/>
        <v>311586.42</v>
      </c>
      <c r="CG50" s="57"/>
      <c r="CH50" s="57"/>
      <c r="CI50" s="57"/>
      <c r="CJ50" s="57"/>
      <c r="CK50" s="57"/>
      <c r="CL50" s="57"/>
      <c r="CM50" s="57"/>
      <c r="CN50" s="57"/>
      <c r="CO50" s="57"/>
      <c r="CP50" s="57"/>
      <c r="CQ50" s="57"/>
      <c r="CR50" s="57"/>
      <c r="CS50" s="57"/>
      <c r="CT50" s="57"/>
      <c r="CU50" s="57"/>
      <c r="CV50" s="57"/>
      <c r="CW50" s="57"/>
      <c r="CX50" s="57"/>
      <c r="CY50" s="19">
        <f>BX50/BB50*100</f>
        <v>8.706000585994726</v>
      </c>
    </row>
    <row r="51" spans="1:103" s="28" customFormat="1" ht="36.75" customHeight="1">
      <c r="A51" s="142" t="s">
        <v>244</v>
      </c>
      <c r="B51" s="143"/>
      <c r="C51" s="143"/>
      <c r="D51" s="143"/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143"/>
      <c r="P51" s="143"/>
      <c r="Q51" s="143"/>
      <c r="R51" s="143"/>
      <c r="S51" s="143"/>
      <c r="T51" s="143"/>
      <c r="U51" s="143"/>
      <c r="V51" s="143"/>
      <c r="W51" s="143"/>
      <c r="X51" s="143"/>
      <c r="Y51" s="143"/>
      <c r="Z51" s="143"/>
      <c r="AA51" s="143"/>
      <c r="AB51" s="143"/>
      <c r="AC51" s="143"/>
      <c r="AD51" s="143"/>
      <c r="AE51" s="144"/>
      <c r="AF51" s="77" t="s">
        <v>139</v>
      </c>
      <c r="AG51" s="77"/>
      <c r="AH51" s="77"/>
      <c r="AI51" s="77"/>
      <c r="AJ51" s="77"/>
      <c r="AK51" s="77"/>
      <c r="AL51" s="77" t="s">
        <v>245</v>
      </c>
      <c r="AM51" s="77"/>
      <c r="AN51" s="77"/>
      <c r="AO51" s="77"/>
      <c r="AP51" s="77"/>
      <c r="AQ51" s="77"/>
      <c r="AR51" s="77"/>
      <c r="AS51" s="77"/>
      <c r="AT51" s="77"/>
      <c r="AU51" s="77"/>
      <c r="AV51" s="77"/>
      <c r="AW51" s="77"/>
      <c r="AX51" s="77"/>
      <c r="AY51" s="77"/>
      <c r="AZ51" s="77"/>
      <c r="BA51" s="77"/>
      <c r="BB51" s="55" t="s">
        <v>28</v>
      </c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6">
        <f>BX52</f>
        <v>146142</v>
      </c>
      <c r="BY51" s="56"/>
      <c r="BZ51" s="56"/>
      <c r="CA51" s="56"/>
      <c r="CB51" s="56"/>
      <c r="CC51" s="56"/>
      <c r="CD51" s="56"/>
      <c r="CE51" s="56"/>
      <c r="CF51" s="56">
        <f t="shared" ref="CF51:CF57" si="5">-BX51</f>
        <v>-146142</v>
      </c>
      <c r="CG51" s="56"/>
      <c r="CH51" s="56"/>
      <c r="CI51" s="56"/>
      <c r="CJ51" s="56"/>
      <c r="CK51" s="56"/>
      <c r="CL51" s="56"/>
      <c r="CM51" s="56"/>
      <c r="CN51" s="56"/>
      <c r="CO51" s="56"/>
      <c r="CP51" s="56"/>
      <c r="CQ51" s="56"/>
      <c r="CR51" s="56"/>
      <c r="CS51" s="56"/>
      <c r="CT51" s="56"/>
      <c r="CU51" s="56"/>
      <c r="CV51" s="56"/>
      <c r="CW51" s="56"/>
      <c r="CX51" s="56"/>
      <c r="CY51" s="28" t="e">
        <f t="shared" ref="CY51:CY53" si="6">BX51/BB51*100</f>
        <v>#VALUE!</v>
      </c>
    </row>
    <row r="52" spans="1:103" s="26" customFormat="1" ht="42.75" customHeight="1">
      <c r="A52" s="142" t="s">
        <v>246</v>
      </c>
      <c r="B52" s="143"/>
      <c r="C52" s="143"/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3"/>
      <c r="R52" s="143"/>
      <c r="S52" s="143"/>
      <c r="T52" s="143"/>
      <c r="U52" s="143"/>
      <c r="V52" s="143"/>
      <c r="W52" s="143"/>
      <c r="X52" s="143"/>
      <c r="Y52" s="143"/>
      <c r="Z52" s="143"/>
      <c r="AA52" s="143"/>
      <c r="AB52" s="143"/>
      <c r="AC52" s="143"/>
      <c r="AD52" s="143"/>
      <c r="AE52" s="144"/>
      <c r="AF52" s="77" t="s">
        <v>139</v>
      </c>
      <c r="AG52" s="77"/>
      <c r="AH52" s="77"/>
      <c r="AI52" s="77"/>
      <c r="AJ52" s="77"/>
      <c r="AK52" s="77"/>
      <c r="AL52" s="77" t="s">
        <v>247</v>
      </c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68" t="s">
        <v>28</v>
      </c>
      <c r="BC52" s="68"/>
      <c r="BD52" s="68"/>
      <c r="BE52" s="68"/>
      <c r="BF52" s="68"/>
      <c r="BG52" s="68"/>
      <c r="BH52" s="68"/>
      <c r="BI52" s="68"/>
      <c r="BJ52" s="68"/>
      <c r="BK52" s="68"/>
      <c r="BL52" s="68"/>
      <c r="BM52" s="68"/>
      <c r="BN52" s="68"/>
      <c r="BO52" s="68"/>
      <c r="BP52" s="68"/>
      <c r="BQ52" s="68"/>
      <c r="BR52" s="68"/>
      <c r="BS52" s="68"/>
      <c r="BT52" s="68"/>
      <c r="BU52" s="68"/>
      <c r="BV52" s="68"/>
      <c r="BW52" s="68"/>
      <c r="BX52" s="69">
        <f>BX53</f>
        <v>146142</v>
      </c>
      <c r="BY52" s="69"/>
      <c r="BZ52" s="69"/>
      <c r="CA52" s="69"/>
      <c r="CB52" s="69"/>
      <c r="CC52" s="69"/>
      <c r="CD52" s="69"/>
      <c r="CE52" s="69"/>
      <c r="CF52" s="69">
        <f t="shared" si="5"/>
        <v>-146142</v>
      </c>
      <c r="CG52" s="69"/>
      <c r="CH52" s="69"/>
      <c r="CI52" s="69"/>
      <c r="CJ52" s="69"/>
      <c r="CK52" s="69"/>
      <c r="CL52" s="69"/>
      <c r="CM52" s="69"/>
      <c r="CN52" s="69"/>
      <c r="CO52" s="69"/>
      <c r="CP52" s="69"/>
      <c r="CQ52" s="69"/>
      <c r="CR52" s="69"/>
      <c r="CS52" s="69"/>
      <c r="CT52" s="69"/>
      <c r="CU52" s="69"/>
      <c r="CV52" s="69"/>
      <c r="CW52" s="69"/>
      <c r="CX52" s="69"/>
      <c r="CY52" s="26" t="e">
        <f t="shared" si="6"/>
        <v>#VALUE!</v>
      </c>
    </row>
    <row r="53" spans="1:103" s="26" customFormat="1" ht="48.75" customHeight="1">
      <c r="A53" s="92" t="s">
        <v>248</v>
      </c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67" t="s">
        <v>139</v>
      </c>
      <c r="AG53" s="67"/>
      <c r="AH53" s="67"/>
      <c r="AI53" s="67"/>
      <c r="AJ53" s="67"/>
      <c r="AK53" s="67"/>
      <c r="AL53" s="67" t="s">
        <v>249</v>
      </c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8" t="s">
        <v>28</v>
      </c>
      <c r="BC53" s="68"/>
      <c r="BD53" s="68"/>
      <c r="BE53" s="68"/>
      <c r="BF53" s="68"/>
      <c r="BG53" s="68"/>
      <c r="BH53" s="68"/>
      <c r="BI53" s="68"/>
      <c r="BJ53" s="68"/>
      <c r="BK53" s="68"/>
      <c r="BL53" s="68"/>
      <c r="BM53" s="68"/>
      <c r="BN53" s="68"/>
      <c r="BO53" s="68"/>
      <c r="BP53" s="68"/>
      <c r="BQ53" s="68"/>
      <c r="BR53" s="68"/>
      <c r="BS53" s="68"/>
      <c r="BT53" s="68"/>
      <c r="BU53" s="68"/>
      <c r="BV53" s="68"/>
      <c r="BW53" s="68"/>
      <c r="BX53" s="69">
        <f>BX54</f>
        <v>146142</v>
      </c>
      <c r="BY53" s="69"/>
      <c r="BZ53" s="69"/>
      <c r="CA53" s="69"/>
      <c r="CB53" s="69"/>
      <c r="CC53" s="69"/>
      <c r="CD53" s="69"/>
      <c r="CE53" s="69"/>
      <c r="CF53" s="69">
        <f t="shared" si="5"/>
        <v>-146142</v>
      </c>
      <c r="CG53" s="69"/>
      <c r="CH53" s="69"/>
      <c r="CI53" s="69"/>
      <c r="CJ53" s="69"/>
      <c r="CK53" s="69"/>
      <c r="CL53" s="69"/>
      <c r="CM53" s="69"/>
      <c r="CN53" s="69"/>
      <c r="CO53" s="69"/>
      <c r="CP53" s="69"/>
      <c r="CQ53" s="69"/>
      <c r="CR53" s="69"/>
      <c r="CS53" s="69"/>
      <c r="CT53" s="69"/>
      <c r="CU53" s="69"/>
      <c r="CV53" s="69"/>
      <c r="CW53" s="69"/>
      <c r="CX53" s="69"/>
      <c r="CY53" s="26" t="e">
        <f t="shared" si="6"/>
        <v>#VALUE!</v>
      </c>
    </row>
    <row r="54" spans="1:103" s="26" customFormat="1" ht="57.75" customHeight="1">
      <c r="A54" s="92" t="s">
        <v>250</v>
      </c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77" t="s">
        <v>139</v>
      </c>
      <c r="AG54" s="77"/>
      <c r="AH54" s="77"/>
      <c r="AI54" s="77"/>
      <c r="AJ54" s="77"/>
      <c r="AK54" s="77"/>
      <c r="AL54" s="67" t="s">
        <v>243</v>
      </c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8" t="s">
        <v>28</v>
      </c>
      <c r="BC54" s="68"/>
      <c r="BD54" s="68"/>
      <c r="BE54" s="68"/>
      <c r="BF54" s="68"/>
      <c r="BG54" s="68"/>
      <c r="BH54" s="68"/>
      <c r="BI54" s="68"/>
      <c r="BJ54" s="68"/>
      <c r="BK54" s="68"/>
      <c r="BL54" s="68"/>
      <c r="BM54" s="68"/>
      <c r="BN54" s="68"/>
      <c r="BO54" s="68"/>
      <c r="BP54" s="68"/>
      <c r="BQ54" s="68"/>
      <c r="BR54" s="68"/>
      <c r="BS54" s="68"/>
      <c r="BT54" s="68"/>
      <c r="BU54" s="68"/>
      <c r="BV54" s="68"/>
      <c r="BW54" s="68"/>
      <c r="BX54" s="69">
        <v>146142</v>
      </c>
      <c r="BY54" s="69"/>
      <c r="BZ54" s="69"/>
      <c r="CA54" s="69"/>
      <c r="CB54" s="69"/>
      <c r="CC54" s="69"/>
      <c r="CD54" s="69"/>
      <c r="CE54" s="69"/>
      <c r="CF54" s="69">
        <f t="shared" ref="CF54" si="7">-BX54</f>
        <v>-146142</v>
      </c>
      <c r="CG54" s="69"/>
      <c r="CH54" s="69"/>
      <c r="CI54" s="69"/>
      <c r="CJ54" s="69"/>
      <c r="CK54" s="69"/>
      <c r="CL54" s="69"/>
      <c r="CM54" s="69"/>
      <c r="CN54" s="69"/>
      <c r="CO54" s="69"/>
      <c r="CP54" s="69"/>
      <c r="CQ54" s="69"/>
      <c r="CR54" s="69"/>
      <c r="CS54" s="69"/>
      <c r="CT54" s="69"/>
      <c r="CU54" s="69"/>
      <c r="CV54" s="69"/>
      <c r="CW54" s="69"/>
      <c r="CX54" s="69"/>
      <c r="CY54" s="26" t="e">
        <f t="shared" ref="CY54" si="8">BX54/BB54*100</f>
        <v>#VALUE!</v>
      </c>
    </row>
    <row r="55" spans="1:103" s="28" customFormat="1" ht="31.5" customHeight="1">
      <c r="A55" s="51" t="s">
        <v>230</v>
      </c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3"/>
      <c r="AF55" s="54" t="s">
        <v>139</v>
      </c>
      <c r="AG55" s="54"/>
      <c r="AH55" s="54"/>
      <c r="AI55" s="54"/>
      <c r="AJ55" s="54"/>
      <c r="AK55" s="54"/>
      <c r="AL55" s="54" t="s">
        <v>264</v>
      </c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5" t="s">
        <v>28</v>
      </c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6">
        <f>BX56</f>
        <v>50000</v>
      </c>
      <c r="BY55" s="56"/>
      <c r="BZ55" s="56"/>
      <c r="CA55" s="56"/>
      <c r="CB55" s="56"/>
      <c r="CC55" s="56"/>
      <c r="CD55" s="56"/>
      <c r="CE55" s="56"/>
      <c r="CF55" s="56">
        <f t="shared" si="5"/>
        <v>-50000</v>
      </c>
      <c r="CG55" s="56"/>
      <c r="CH55" s="56"/>
      <c r="CI55" s="56"/>
      <c r="CJ55" s="56"/>
      <c r="CK55" s="56"/>
      <c r="CL55" s="56"/>
      <c r="CM55" s="56"/>
      <c r="CN55" s="56"/>
      <c r="CO55" s="56"/>
      <c r="CP55" s="56"/>
      <c r="CQ55" s="56"/>
      <c r="CR55" s="56"/>
      <c r="CS55" s="56"/>
      <c r="CT55" s="56"/>
      <c r="CU55" s="56"/>
      <c r="CV55" s="56"/>
      <c r="CW55" s="56"/>
      <c r="CX55" s="56"/>
      <c r="CY55" s="28" t="e">
        <f t="shared" ref="CY55" si="9">BX55/BB55*100</f>
        <v>#VALUE!</v>
      </c>
    </row>
    <row r="56" spans="1:103" s="26" customFormat="1" ht="56.25" customHeight="1">
      <c r="A56" s="92" t="s">
        <v>251</v>
      </c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77" t="s">
        <v>139</v>
      </c>
      <c r="AG56" s="77"/>
      <c r="AH56" s="77"/>
      <c r="AI56" s="77"/>
      <c r="AJ56" s="77"/>
      <c r="AK56" s="77"/>
      <c r="AL56" s="67" t="s">
        <v>252</v>
      </c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68" t="s">
        <v>28</v>
      </c>
      <c r="BC56" s="68"/>
      <c r="BD56" s="68"/>
      <c r="BE56" s="68"/>
      <c r="BF56" s="68"/>
      <c r="BG56" s="68"/>
      <c r="BH56" s="68"/>
      <c r="BI56" s="68"/>
      <c r="BJ56" s="68"/>
      <c r="BK56" s="68"/>
      <c r="BL56" s="68"/>
      <c r="BM56" s="68"/>
      <c r="BN56" s="68"/>
      <c r="BO56" s="68"/>
      <c r="BP56" s="68"/>
      <c r="BQ56" s="68"/>
      <c r="BR56" s="68"/>
      <c r="BS56" s="68"/>
      <c r="BT56" s="68"/>
      <c r="BU56" s="68"/>
      <c r="BV56" s="68"/>
      <c r="BW56" s="68"/>
      <c r="BX56" s="69">
        <f>BX57</f>
        <v>50000</v>
      </c>
      <c r="BY56" s="69"/>
      <c r="BZ56" s="69"/>
      <c r="CA56" s="69"/>
      <c r="CB56" s="69"/>
      <c r="CC56" s="69"/>
      <c r="CD56" s="69"/>
      <c r="CE56" s="69"/>
      <c r="CF56" s="69">
        <f t="shared" si="5"/>
        <v>-50000</v>
      </c>
      <c r="CG56" s="69"/>
      <c r="CH56" s="69"/>
      <c r="CI56" s="69"/>
      <c r="CJ56" s="69"/>
      <c r="CK56" s="69"/>
      <c r="CL56" s="69"/>
      <c r="CM56" s="69"/>
      <c r="CN56" s="69"/>
      <c r="CO56" s="69"/>
      <c r="CP56" s="69"/>
      <c r="CQ56" s="69"/>
      <c r="CR56" s="69"/>
      <c r="CS56" s="69"/>
      <c r="CT56" s="69"/>
      <c r="CU56" s="69"/>
      <c r="CV56" s="69"/>
      <c r="CW56" s="69"/>
      <c r="CX56" s="69"/>
      <c r="CY56" s="26" t="e">
        <f t="shared" ref="CY56:CY57" si="10">BX56/BB56*100</f>
        <v>#VALUE!</v>
      </c>
    </row>
    <row r="57" spans="1:103" s="26" customFormat="1" ht="66" customHeight="1">
      <c r="A57" s="92" t="s">
        <v>253</v>
      </c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2"/>
      <c r="AC57" s="92"/>
      <c r="AD57" s="92"/>
      <c r="AE57" s="92"/>
      <c r="AF57" s="77" t="s">
        <v>139</v>
      </c>
      <c r="AG57" s="77"/>
      <c r="AH57" s="77"/>
      <c r="AI57" s="77"/>
      <c r="AJ57" s="77"/>
      <c r="AK57" s="77"/>
      <c r="AL57" s="67" t="s">
        <v>242</v>
      </c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68" t="s">
        <v>28</v>
      </c>
      <c r="BC57" s="68"/>
      <c r="BD57" s="68"/>
      <c r="BE57" s="68"/>
      <c r="BF57" s="68"/>
      <c r="BG57" s="68"/>
      <c r="BH57" s="68"/>
      <c r="BI57" s="68"/>
      <c r="BJ57" s="68"/>
      <c r="BK57" s="68"/>
      <c r="BL57" s="68"/>
      <c r="BM57" s="68"/>
      <c r="BN57" s="68"/>
      <c r="BO57" s="68"/>
      <c r="BP57" s="68"/>
      <c r="BQ57" s="68"/>
      <c r="BR57" s="68"/>
      <c r="BS57" s="68"/>
      <c r="BT57" s="68"/>
      <c r="BU57" s="68"/>
      <c r="BV57" s="68"/>
      <c r="BW57" s="68"/>
      <c r="BX57" s="69">
        <v>50000</v>
      </c>
      <c r="BY57" s="69"/>
      <c r="BZ57" s="69"/>
      <c r="CA57" s="69"/>
      <c r="CB57" s="69"/>
      <c r="CC57" s="69"/>
      <c r="CD57" s="69"/>
      <c r="CE57" s="69"/>
      <c r="CF57" s="69">
        <f t="shared" si="5"/>
        <v>-50000</v>
      </c>
      <c r="CG57" s="69"/>
      <c r="CH57" s="69"/>
      <c r="CI57" s="69"/>
      <c r="CJ57" s="69"/>
      <c r="CK57" s="69"/>
      <c r="CL57" s="69"/>
      <c r="CM57" s="69"/>
      <c r="CN57" s="69"/>
      <c r="CO57" s="69"/>
      <c r="CP57" s="69"/>
      <c r="CQ57" s="69"/>
      <c r="CR57" s="69"/>
      <c r="CS57" s="69"/>
      <c r="CT57" s="69"/>
      <c r="CU57" s="69"/>
      <c r="CV57" s="69"/>
      <c r="CW57" s="69"/>
      <c r="CX57" s="69"/>
      <c r="CY57" s="26" t="e">
        <f t="shared" si="10"/>
        <v>#VALUE!</v>
      </c>
    </row>
    <row r="58" spans="1:103" s="20" customFormat="1" ht="28.5" customHeight="1">
      <c r="A58" s="145" t="s">
        <v>74</v>
      </c>
      <c r="B58" s="145"/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  <c r="AA58" s="145"/>
      <c r="AB58" s="145"/>
      <c r="AC58" s="145"/>
      <c r="AD58" s="145"/>
      <c r="AE58" s="145"/>
      <c r="AF58" s="54" t="s">
        <v>139</v>
      </c>
      <c r="AG58" s="54"/>
      <c r="AH58" s="54"/>
      <c r="AI58" s="54"/>
      <c r="AJ58" s="54"/>
      <c r="AK58" s="54"/>
      <c r="AL58" s="54" t="s">
        <v>73</v>
      </c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73">
        <f>BB59</f>
        <v>62000</v>
      </c>
      <c r="BC58" s="73"/>
      <c r="BD58" s="73"/>
      <c r="BE58" s="73"/>
      <c r="BF58" s="73"/>
      <c r="BG58" s="73"/>
      <c r="BH58" s="73"/>
      <c r="BI58" s="73"/>
      <c r="BJ58" s="73"/>
      <c r="BK58" s="73"/>
      <c r="BL58" s="73"/>
      <c r="BM58" s="73"/>
      <c r="BN58" s="73"/>
      <c r="BO58" s="73"/>
      <c r="BP58" s="73"/>
      <c r="BQ58" s="73"/>
      <c r="BR58" s="73"/>
      <c r="BS58" s="73"/>
      <c r="BT58" s="73"/>
      <c r="BU58" s="73"/>
      <c r="BV58" s="73"/>
      <c r="BW58" s="73"/>
      <c r="BX58" s="70">
        <f>BX59</f>
        <v>4200</v>
      </c>
      <c r="BY58" s="70"/>
      <c r="BZ58" s="70"/>
      <c r="CA58" s="70"/>
      <c r="CB58" s="70"/>
      <c r="CC58" s="70"/>
      <c r="CD58" s="70"/>
      <c r="CE58" s="70"/>
      <c r="CF58" s="57">
        <f>BB58-BX58</f>
        <v>57800</v>
      </c>
      <c r="CG58" s="57"/>
      <c r="CH58" s="57"/>
      <c r="CI58" s="57"/>
      <c r="CJ58" s="57"/>
      <c r="CK58" s="57"/>
      <c r="CL58" s="57"/>
      <c r="CM58" s="57"/>
      <c r="CN58" s="57"/>
      <c r="CO58" s="57"/>
      <c r="CP58" s="57"/>
      <c r="CQ58" s="57"/>
      <c r="CR58" s="57"/>
      <c r="CS58" s="57"/>
      <c r="CT58" s="57"/>
      <c r="CU58" s="57"/>
      <c r="CV58" s="57"/>
      <c r="CW58" s="57"/>
      <c r="CX58" s="57"/>
      <c r="CY58" s="19">
        <f t="shared" si="4"/>
        <v>6.7741935483870979</v>
      </c>
    </row>
    <row r="59" spans="1:103" s="20" customFormat="1" ht="28.5" customHeight="1">
      <c r="A59" s="78" t="s">
        <v>83</v>
      </c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54" t="s">
        <v>139</v>
      </c>
      <c r="AG59" s="54"/>
      <c r="AH59" s="54"/>
      <c r="AI59" s="54"/>
      <c r="AJ59" s="54"/>
      <c r="AK59" s="54"/>
      <c r="AL59" s="61" t="s">
        <v>80</v>
      </c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71">
        <f>BB60</f>
        <v>62000</v>
      </c>
      <c r="BC59" s="71"/>
      <c r="BD59" s="71"/>
      <c r="BE59" s="71"/>
      <c r="BF59" s="71"/>
      <c r="BG59" s="71"/>
      <c r="BH59" s="71"/>
      <c r="BI59" s="71"/>
      <c r="BJ59" s="71"/>
      <c r="BK59" s="71"/>
      <c r="BL59" s="71"/>
      <c r="BM59" s="71"/>
      <c r="BN59" s="71"/>
      <c r="BO59" s="71"/>
      <c r="BP59" s="71"/>
      <c r="BQ59" s="71"/>
      <c r="BR59" s="71"/>
      <c r="BS59" s="71"/>
      <c r="BT59" s="71"/>
      <c r="BU59" s="71"/>
      <c r="BV59" s="71"/>
      <c r="BW59" s="71"/>
      <c r="BX59" s="57">
        <f>BX60</f>
        <v>4200</v>
      </c>
      <c r="BY59" s="57"/>
      <c r="BZ59" s="57"/>
      <c r="CA59" s="57"/>
      <c r="CB59" s="57"/>
      <c r="CC59" s="57"/>
      <c r="CD59" s="57"/>
      <c r="CE59" s="57"/>
      <c r="CF59" s="57">
        <f>BB59-BX59</f>
        <v>57800</v>
      </c>
      <c r="CG59" s="57"/>
      <c r="CH59" s="57"/>
      <c r="CI59" s="57"/>
      <c r="CJ59" s="57"/>
      <c r="CK59" s="57"/>
      <c r="CL59" s="57"/>
      <c r="CM59" s="57"/>
      <c r="CN59" s="57"/>
      <c r="CO59" s="57"/>
      <c r="CP59" s="57"/>
      <c r="CQ59" s="57"/>
      <c r="CR59" s="57"/>
      <c r="CS59" s="57"/>
      <c r="CT59" s="57"/>
      <c r="CU59" s="57"/>
      <c r="CV59" s="57"/>
      <c r="CW59" s="57"/>
      <c r="CX59" s="57"/>
      <c r="CY59" s="19">
        <f t="shared" si="4"/>
        <v>6.7741935483870979</v>
      </c>
    </row>
    <row r="60" spans="1:103" s="19" customFormat="1" ht="28.5" customHeight="1">
      <c r="A60" s="78" t="s">
        <v>191</v>
      </c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54" t="s">
        <v>139</v>
      </c>
      <c r="AG60" s="54"/>
      <c r="AH60" s="54"/>
      <c r="AI60" s="54"/>
      <c r="AJ60" s="54"/>
      <c r="AK60" s="54"/>
      <c r="AL60" s="61" t="s">
        <v>82</v>
      </c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71">
        <v>62000</v>
      </c>
      <c r="BC60" s="71"/>
      <c r="BD60" s="71"/>
      <c r="BE60" s="71"/>
      <c r="BF60" s="71"/>
      <c r="BG60" s="71"/>
      <c r="BH60" s="71"/>
      <c r="BI60" s="71"/>
      <c r="BJ60" s="71"/>
      <c r="BK60" s="71"/>
      <c r="BL60" s="71"/>
      <c r="BM60" s="71"/>
      <c r="BN60" s="71"/>
      <c r="BO60" s="71"/>
      <c r="BP60" s="71"/>
      <c r="BQ60" s="71"/>
      <c r="BR60" s="71"/>
      <c r="BS60" s="71"/>
      <c r="BT60" s="71"/>
      <c r="BU60" s="71"/>
      <c r="BV60" s="71"/>
      <c r="BW60" s="71"/>
      <c r="BX60" s="57">
        <v>4200</v>
      </c>
      <c r="BY60" s="57"/>
      <c r="BZ60" s="57"/>
      <c r="CA60" s="57"/>
      <c r="CB60" s="57"/>
      <c r="CC60" s="57"/>
      <c r="CD60" s="57"/>
      <c r="CE60" s="57"/>
      <c r="CF60" s="57">
        <f>BB60-BX60</f>
        <v>57800</v>
      </c>
      <c r="CG60" s="57"/>
      <c r="CH60" s="57"/>
      <c r="CI60" s="57"/>
      <c r="CJ60" s="57"/>
      <c r="CK60" s="57"/>
      <c r="CL60" s="57"/>
      <c r="CM60" s="57"/>
      <c r="CN60" s="57"/>
      <c r="CO60" s="57"/>
      <c r="CP60" s="57"/>
      <c r="CQ60" s="57"/>
      <c r="CR60" s="57"/>
      <c r="CS60" s="57"/>
      <c r="CT60" s="57"/>
      <c r="CU60" s="57"/>
      <c r="CV60" s="57"/>
      <c r="CW60" s="57"/>
      <c r="CX60" s="57"/>
      <c r="CY60" s="19">
        <f t="shared" si="4"/>
        <v>6.7741935483870979</v>
      </c>
    </row>
    <row r="61" spans="1:103" s="19" customFormat="1" ht="30" customHeight="1">
      <c r="A61" s="83" t="s">
        <v>42</v>
      </c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54" t="s">
        <v>139</v>
      </c>
      <c r="AG61" s="54"/>
      <c r="AH61" s="54"/>
      <c r="AI61" s="54"/>
      <c r="AJ61" s="54"/>
      <c r="AK61" s="54"/>
      <c r="AL61" s="54" t="s">
        <v>43</v>
      </c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73">
        <f>BB62</f>
        <v>1957000</v>
      </c>
      <c r="BC61" s="73"/>
      <c r="BD61" s="73"/>
      <c r="BE61" s="73"/>
      <c r="BF61" s="73"/>
      <c r="BG61" s="73"/>
      <c r="BH61" s="73"/>
      <c r="BI61" s="73"/>
      <c r="BJ61" s="73"/>
      <c r="BK61" s="73"/>
      <c r="BL61" s="73"/>
      <c r="BM61" s="73"/>
      <c r="BN61" s="73"/>
      <c r="BO61" s="73"/>
      <c r="BP61" s="73"/>
      <c r="BQ61" s="73"/>
      <c r="BR61" s="73"/>
      <c r="BS61" s="73"/>
      <c r="BT61" s="73"/>
      <c r="BU61" s="73"/>
      <c r="BV61" s="73"/>
      <c r="BW61" s="73"/>
      <c r="BX61" s="70">
        <f>BX62</f>
        <v>553150</v>
      </c>
      <c r="BY61" s="70"/>
      <c r="BZ61" s="70"/>
      <c r="CA61" s="70"/>
      <c r="CB61" s="70"/>
      <c r="CC61" s="70"/>
      <c r="CD61" s="70"/>
      <c r="CE61" s="70"/>
      <c r="CF61" s="70">
        <f>BB61-BX61</f>
        <v>1403850</v>
      </c>
      <c r="CG61" s="70"/>
      <c r="CH61" s="70"/>
      <c r="CI61" s="70"/>
      <c r="CJ61" s="70"/>
      <c r="CK61" s="70"/>
      <c r="CL61" s="70"/>
      <c r="CM61" s="70"/>
      <c r="CN61" s="70"/>
      <c r="CO61" s="70"/>
      <c r="CP61" s="70"/>
      <c r="CQ61" s="70"/>
      <c r="CR61" s="70"/>
      <c r="CS61" s="70"/>
      <c r="CT61" s="70"/>
      <c r="CU61" s="70"/>
      <c r="CV61" s="70"/>
      <c r="CW61" s="70"/>
      <c r="CX61" s="70"/>
      <c r="CY61" s="19">
        <f t="shared" si="4"/>
        <v>28.265201839550329</v>
      </c>
    </row>
    <row r="62" spans="1:103" s="19" customFormat="1" ht="44.25" customHeight="1">
      <c r="A62" s="79" t="s">
        <v>44</v>
      </c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54" t="s">
        <v>139</v>
      </c>
      <c r="AG62" s="54"/>
      <c r="AH62" s="54"/>
      <c r="AI62" s="54"/>
      <c r="AJ62" s="54"/>
      <c r="AK62" s="54"/>
      <c r="AL62" s="54" t="s">
        <v>45</v>
      </c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73">
        <f>BB66+BB71+BB63</f>
        <v>1957000</v>
      </c>
      <c r="BC62" s="73"/>
      <c r="BD62" s="73"/>
      <c r="BE62" s="73"/>
      <c r="BF62" s="73"/>
      <c r="BG62" s="73"/>
      <c r="BH62" s="73"/>
      <c r="BI62" s="73"/>
      <c r="BJ62" s="73"/>
      <c r="BK62" s="73"/>
      <c r="BL62" s="73"/>
      <c r="BM62" s="73"/>
      <c r="BN62" s="73"/>
      <c r="BO62" s="73"/>
      <c r="BP62" s="73"/>
      <c r="BQ62" s="73"/>
      <c r="BR62" s="73"/>
      <c r="BS62" s="73"/>
      <c r="BT62" s="73"/>
      <c r="BU62" s="73"/>
      <c r="BV62" s="73"/>
      <c r="BW62" s="73"/>
      <c r="BX62" s="70">
        <f>BX66+BX71</f>
        <v>553150</v>
      </c>
      <c r="BY62" s="70"/>
      <c r="BZ62" s="70"/>
      <c r="CA62" s="70"/>
      <c r="CB62" s="70"/>
      <c r="CC62" s="70"/>
      <c r="CD62" s="70"/>
      <c r="CE62" s="70"/>
      <c r="CF62" s="70">
        <f>BB62-BX62</f>
        <v>1403850</v>
      </c>
      <c r="CG62" s="70"/>
      <c r="CH62" s="70"/>
      <c r="CI62" s="70"/>
      <c r="CJ62" s="70"/>
      <c r="CK62" s="70"/>
      <c r="CL62" s="70"/>
      <c r="CM62" s="70"/>
      <c r="CN62" s="70"/>
      <c r="CO62" s="70"/>
      <c r="CP62" s="70"/>
      <c r="CQ62" s="70"/>
      <c r="CR62" s="70"/>
      <c r="CS62" s="70"/>
      <c r="CT62" s="70"/>
      <c r="CU62" s="70"/>
      <c r="CV62" s="70"/>
      <c r="CW62" s="70"/>
      <c r="CX62" s="70"/>
      <c r="CY62" s="19">
        <f t="shared" si="4"/>
        <v>28.265201839550329</v>
      </c>
    </row>
    <row r="63" spans="1:103" s="26" customFormat="1" ht="33" customHeight="1">
      <c r="A63" s="80" t="s">
        <v>260</v>
      </c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77" t="s">
        <v>139</v>
      </c>
      <c r="AG63" s="77"/>
      <c r="AH63" s="77"/>
      <c r="AI63" s="77"/>
      <c r="AJ63" s="77"/>
      <c r="AK63" s="77"/>
      <c r="AL63" s="77" t="s">
        <v>263</v>
      </c>
      <c r="AM63" s="77"/>
      <c r="AN63" s="77"/>
      <c r="AO63" s="77"/>
      <c r="AP63" s="77"/>
      <c r="AQ63" s="77"/>
      <c r="AR63" s="77"/>
      <c r="AS63" s="77"/>
      <c r="AT63" s="77"/>
      <c r="AU63" s="77"/>
      <c r="AV63" s="77"/>
      <c r="AW63" s="77"/>
      <c r="AX63" s="77"/>
      <c r="AY63" s="77"/>
      <c r="AZ63" s="77"/>
      <c r="BA63" s="77"/>
      <c r="BB63" s="55">
        <f>BB64</f>
        <v>155700</v>
      </c>
      <c r="BC63" s="55"/>
      <c r="BD63" s="55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5"/>
      <c r="BQ63" s="55"/>
      <c r="BR63" s="55"/>
      <c r="BS63" s="55"/>
      <c r="BT63" s="55"/>
      <c r="BU63" s="55"/>
      <c r="BV63" s="55"/>
      <c r="BW63" s="55"/>
      <c r="BX63" s="56" t="str">
        <f>BX64</f>
        <v>-</v>
      </c>
      <c r="BY63" s="56"/>
      <c r="BZ63" s="56"/>
      <c r="CA63" s="56"/>
      <c r="CB63" s="56"/>
      <c r="CC63" s="56"/>
      <c r="CD63" s="56"/>
      <c r="CE63" s="56"/>
      <c r="CF63" s="70">
        <f t="shared" ref="CF63:CF65" si="11">BB63</f>
        <v>155700</v>
      </c>
      <c r="CG63" s="70"/>
      <c r="CH63" s="70"/>
      <c r="CI63" s="70"/>
      <c r="CJ63" s="70"/>
      <c r="CK63" s="70"/>
      <c r="CL63" s="70"/>
      <c r="CM63" s="70"/>
      <c r="CN63" s="70"/>
      <c r="CO63" s="70"/>
      <c r="CP63" s="70"/>
      <c r="CQ63" s="70"/>
      <c r="CR63" s="70"/>
      <c r="CS63" s="70"/>
      <c r="CT63" s="70"/>
      <c r="CU63" s="70"/>
      <c r="CV63" s="70"/>
      <c r="CW63" s="70"/>
      <c r="CX63" s="70"/>
      <c r="CY63" s="26" t="e">
        <f t="shared" ref="CY63:CY65" si="12">BX63/BB63*100</f>
        <v>#VALUE!</v>
      </c>
    </row>
    <row r="64" spans="1:103" s="26" customFormat="1" ht="33" customHeight="1">
      <c r="A64" s="157" t="s">
        <v>259</v>
      </c>
      <c r="B64" s="157"/>
      <c r="C64" s="157"/>
      <c r="D64" s="157"/>
      <c r="E64" s="157"/>
      <c r="F64" s="157"/>
      <c r="G64" s="157"/>
      <c r="H64" s="157"/>
      <c r="I64" s="157"/>
      <c r="J64" s="157"/>
      <c r="K64" s="157"/>
      <c r="L64" s="157"/>
      <c r="M64" s="157"/>
      <c r="N64" s="157"/>
      <c r="O64" s="157"/>
      <c r="P64" s="157"/>
      <c r="Q64" s="157"/>
      <c r="R64" s="157"/>
      <c r="S64" s="157"/>
      <c r="T64" s="157"/>
      <c r="U64" s="157"/>
      <c r="V64" s="157"/>
      <c r="W64" s="157"/>
      <c r="X64" s="157"/>
      <c r="Y64" s="157"/>
      <c r="Z64" s="157"/>
      <c r="AA64" s="157"/>
      <c r="AB64" s="157"/>
      <c r="AC64" s="157"/>
      <c r="AD64" s="157"/>
      <c r="AE64" s="157"/>
      <c r="AF64" s="67" t="s">
        <v>139</v>
      </c>
      <c r="AG64" s="67"/>
      <c r="AH64" s="67"/>
      <c r="AI64" s="67"/>
      <c r="AJ64" s="67"/>
      <c r="AK64" s="67"/>
      <c r="AL64" s="67" t="s">
        <v>262</v>
      </c>
      <c r="AM64" s="67"/>
      <c r="AN64" s="67"/>
      <c r="AO64" s="67"/>
      <c r="AP64" s="67"/>
      <c r="AQ64" s="67"/>
      <c r="AR64" s="67"/>
      <c r="AS64" s="67"/>
      <c r="AT64" s="67"/>
      <c r="AU64" s="67"/>
      <c r="AV64" s="67"/>
      <c r="AW64" s="67"/>
      <c r="AX64" s="67"/>
      <c r="AY64" s="67"/>
      <c r="AZ64" s="67"/>
      <c r="BA64" s="67"/>
      <c r="BB64" s="68">
        <f>BB65</f>
        <v>155700</v>
      </c>
      <c r="BC64" s="68"/>
      <c r="BD64" s="68"/>
      <c r="BE64" s="68"/>
      <c r="BF64" s="68"/>
      <c r="BG64" s="68"/>
      <c r="BH64" s="68"/>
      <c r="BI64" s="68"/>
      <c r="BJ64" s="68"/>
      <c r="BK64" s="68"/>
      <c r="BL64" s="68"/>
      <c r="BM64" s="68"/>
      <c r="BN64" s="68"/>
      <c r="BO64" s="68"/>
      <c r="BP64" s="68"/>
      <c r="BQ64" s="68"/>
      <c r="BR64" s="68"/>
      <c r="BS64" s="68"/>
      <c r="BT64" s="68"/>
      <c r="BU64" s="68"/>
      <c r="BV64" s="68"/>
      <c r="BW64" s="68"/>
      <c r="BX64" s="69" t="str">
        <f>BX65</f>
        <v>-</v>
      </c>
      <c r="BY64" s="69"/>
      <c r="BZ64" s="69"/>
      <c r="CA64" s="69"/>
      <c r="CB64" s="69"/>
      <c r="CC64" s="69"/>
      <c r="CD64" s="69"/>
      <c r="CE64" s="69"/>
      <c r="CF64" s="57">
        <f t="shared" si="11"/>
        <v>155700</v>
      </c>
      <c r="CG64" s="57"/>
      <c r="CH64" s="57"/>
      <c r="CI64" s="57"/>
      <c r="CJ64" s="57"/>
      <c r="CK64" s="57"/>
      <c r="CL64" s="57"/>
      <c r="CM64" s="57"/>
      <c r="CN64" s="57"/>
      <c r="CO64" s="57"/>
      <c r="CP64" s="57"/>
      <c r="CQ64" s="57"/>
      <c r="CR64" s="57"/>
      <c r="CS64" s="57"/>
      <c r="CT64" s="57"/>
      <c r="CU64" s="57"/>
      <c r="CV64" s="57"/>
      <c r="CW64" s="57"/>
      <c r="CX64" s="57"/>
      <c r="CY64" s="26" t="e">
        <f t="shared" si="12"/>
        <v>#VALUE!</v>
      </c>
    </row>
    <row r="65" spans="1:103" s="26" customFormat="1" ht="33" customHeight="1">
      <c r="A65" s="157" t="s">
        <v>258</v>
      </c>
      <c r="B65" s="157"/>
      <c r="C65" s="157"/>
      <c r="D65" s="157"/>
      <c r="E65" s="157"/>
      <c r="F65" s="157"/>
      <c r="G65" s="157"/>
      <c r="H65" s="157"/>
      <c r="I65" s="157"/>
      <c r="J65" s="157"/>
      <c r="K65" s="157"/>
      <c r="L65" s="157"/>
      <c r="M65" s="157"/>
      <c r="N65" s="157"/>
      <c r="O65" s="157"/>
      <c r="P65" s="157"/>
      <c r="Q65" s="157"/>
      <c r="R65" s="157"/>
      <c r="S65" s="157"/>
      <c r="T65" s="157"/>
      <c r="U65" s="157"/>
      <c r="V65" s="157"/>
      <c r="W65" s="157"/>
      <c r="X65" s="157"/>
      <c r="Y65" s="157"/>
      <c r="Z65" s="157"/>
      <c r="AA65" s="157"/>
      <c r="AB65" s="157"/>
      <c r="AC65" s="157"/>
      <c r="AD65" s="157"/>
      <c r="AE65" s="157"/>
      <c r="AF65" s="67" t="s">
        <v>139</v>
      </c>
      <c r="AG65" s="67"/>
      <c r="AH65" s="67"/>
      <c r="AI65" s="67"/>
      <c r="AJ65" s="67"/>
      <c r="AK65" s="67"/>
      <c r="AL65" s="67" t="s">
        <v>261</v>
      </c>
      <c r="AM65" s="67"/>
      <c r="AN65" s="67"/>
      <c r="AO65" s="67"/>
      <c r="AP65" s="67"/>
      <c r="AQ65" s="67"/>
      <c r="AR65" s="67"/>
      <c r="AS65" s="67"/>
      <c r="AT65" s="67"/>
      <c r="AU65" s="67"/>
      <c r="AV65" s="67"/>
      <c r="AW65" s="67"/>
      <c r="AX65" s="67"/>
      <c r="AY65" s="67"/>
      <c r="AZ65" s="67"/>
      <c r="BA65" s="67"/>
      <c r="BB65" s="68">
        <v>155700</v>
      </c>
      <c r="BC65" s="68"/>
      <c r="BD65" s="68"/>
      <c r="BE65" s="68"/>
      <c r="BF65" s="68"/>
      <c r="BG65" s="68"/>
      <c r="BH65" s="68"/>
      <c r="BI65" s="68"/>
      <c r="BJ65" s="68"/>
      <c r="BK65" s="68"/>
      <c r="BL65" s="68"/>
      <c r="BM65" s="68"/>
      <c r="BN65" s="68"/>
      <c r="BO65" s="68"/>
      <c r="BP65" s="68"/>
      <c r="BQ65" s="68"/>
      <c r="BR65" s="68"/>
      <c r="BS65" s="68"/>
      <c r="BT65" s="68"/>
      <c r="BU65" s="68"/>
      <c r="BV65" s="68"/>
      <c r="BW65" s="68"/>
      <c r="BX65" s="69" t="s">
        <v>28</v>
      </c>
      <c r="BY65" s="69"/>
      <c r="BZ65" s="69"/>
      <c r="CA65" s="69"/>
      <c r="CB65" s="69"/>
      <c r="CC65" s="69"/>
      <c r="CD65" s="69"/>
      <c r="CE65" s="69"/>
      <c r="CF65" s="57">
        <f t="shared" si="11"/>
        <v>155700</v>
      </c>
      <c r="CG65" s="57"/>
      <c r="CH65" s="57"/>
      <c r="CI65" s="57"/>
      <c r="CJ65" s="57"/>
      <c r="CK65" s="57"/>
      <c r="CL65" s="57"/>
      <c r="CM65" s="57"/>
      <c r="CN65" s="57"/>
      <c r="CO65" s="57"/>
      <c r="CP65" s="57"/>
      <c r="CQ65" s="57"/>
      <c r="CR65" s="57"/>
      <c r="CS65" s="57"/>
      <c r="CT65" s="57"/>
      <c r="CU65" s="57"/>
      <c r="CV65" s="57"/>
      <c r="CW65" s="57"/>
      <c r="CX65" s="57"/>
      <c r="CY65" s="26" t="e">
        <f t="shared" si="12"/>
        <v>#VALUE!</v>
      </c>
    </row>
    <row r="66" spans="1:103" s="26" customFormat="1" ht="33" customHeight="1">
      <c r="A66" s="80" t="s">
        <v>46</v>
      </c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77" t="s">
        <v>139</v>
      </c>
      <c r="AG66" s="77"/>
      <c r="AH66" s="77"/>
      <c r="AI66" s="77"/>
      <c r="AJ66" s="77"/>
      <c r="AK66" s="77"/>
      <c r="AL66" s="77" t="s">
        <v>227</v>
      </c>
      <c r="AM66" s="77"/>
      <c r="AN66" s="77"/>
      <c r="AO66" s="77"/>
      <c r="AP66" s="77"/>
      <c r="AQ66" s="77"/>
      <c r="AR66" s="77"/>
      <c r="AS66" s="77"/>
      <c r="AT66" s="77"/>
      <c r="AU66" s="77"/>
      <c r="AV66" s="77"/>
      <c r="AW66" s="77"/>
      <c r="AX66" s="77"/>
      <c r="AY66" s="77"/>
      <c r="AZ66" s="77"/>
      <c r="BA66" s="77"/>
      <c r="BB66" s="55">
        <f>BB69+BB67</f>
        <v>568800</v>
      </c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6">
        <f>BX67+BX69</f>
        <v>142350</v>
      </c>
      <c r="BY66" s="56"/>
      <c r="BZ66" s="56"/>
      <c r="CA66" s="56"/>
      <c r="CB66" s="56"/>
      <c r="CC66" s="56"/>
      <c r="CD66" s="56"/>
      <c r="CE66" s="56"/>
      <c r="CF66" s="70">
        <f>BB66-BX66</f>
        <v>426450</v>
      </c>
      <c r="CG66" s="70"/>
      <c r="CH66" s="70"/>
      <c r="CI66" s="70"/>
      <c r="CJ66" s="70"/>
      <c r="CK66" s="70"/>
      <c r="CL66" s="70"/>
      <c r="CM66" s="70"/>
      <c r="CN66" s="70"/>
      <c r="CO66" s="70"/>
      <c r="CP66" s="70"/>
      <c r="CQ66" s="70"/>
      <c r="CR66" s="70"/>
      <c r="CS66" s="70"/>
      <c r="CT66" s="70"/>
      <c r="CU66" s="70"/>
      <c r="CV66" s="70"/>
      <c r="CW66" s="70"/>
      <c r="CX66" s="70"/>
      <c r="CY66" s="26">
        <f t="shared" si="4"/>
        <v>25.026371308016877</v>
      </c>
    </row>
    <row r="67" spans="1:103" s="20" customFormat="1" ht="41.25" customHeight="1">
      <c r="A67" s="82" t="s">
        <v>75</v>
      </c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54" t="s">
        <v>139</v>
      </c>
      <c r="AG67" s="54"/>
      <c r="AH67" s="54"/>
      <c r="AI67" s="54"/>
      <c r="AJ67" s="54"/>
      <c r="AK67" s="54"/>
      <c r="AL67" s="54" t="s">
        <v>225</v>
      </c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73">
        <f>BB68</f>
        <v>200</v>
      </c>
      <c r="BC67" s="73"/>
      <c r="BD67" s="73"/>
      <c r="BE67" s="73"/>
      <c r="BF67" s="73"/>
      <c r="BG67" s="73"/>
      <c r="BH67" s="73"/>
      <c r="BI67" s="73"/>
      <c r="BJ67" s="73"/>
      <c r="BK67" s="73"/>
      <c r="BL67" s="73"/>
      <c r="BM67" s="73"/>
      <c r="BN67" s="73"/>
      <c r="BO67" s="73"/>
      <c r="BP67" s="73"/>
      <c r="BQ67" s="73"/>
      <c r="BR67" s="73"/>
      <c r="BS67" s="73"/>
      <c r="BT67" s="73"/>
      <c r="BU67" s="73"/>
      <c r="BV67" s="73"/>
      <c r="BW67" s="73"/>
      <c r="BX67" s="70">
        <f>BX68</f>
        <v>200</v>
      </c>
      <c r="BY67" s="70"/>
      <c r="BZ67" s="70"/>
      <c r="CA67" s="70"/>
      <c r="CB67" s="70"/>
      <c r="CC67" s="70"/>
      <c r="CD67" s="70"/>
      <c r="CE67" s="70"/>
      <c r="CF67" s="70" t="s">
        <v>28</v>
      </c>
      <c r="CG67" s="70"/>
      <c r="CH67" s="70"/>
      <c r="CI67" s="70"/>
      <c r="CJ67" s="70"/>
      <c r="CK67" s="70"/>
      <c r="CL67" s="70"/>
      <c r="CM67" s="70"/>
      <c r="CN67" s="70"/>
      <c r="CO67" s="70"/>
      <c r="CP67" s="70"/>
      <c r="CQ67" s="70"/>
      <c r="CR67" s="70"/>
      <c r="CS67" s="70"/>
      <c r="CT67" s="70"/>
      <c r="CU67" s="70"/>
      <c r="CV67" s="70"/>
      <c r="CW67" s="70"/>
      <c r="CX67" s="70"/>
      <c r="CY67" s="20">
        <f t="shared" ref="CY67:CY68" si="13">BX67/BB67*100</f>
        <v>100</v>
      </c>
    </row>
    <row r="68" spans="1:103" s="19" customFormat="1" ht="45" customHeight="1">
      <c r="A68" s="81" t="s">
        <v>192</v>
      </c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81"/>
      <c r="AF68" s="61" t="s">
        <v>139</v>
      </c>
      <c r="AG68" s="61"/>
      <c r="AH68" s="61"/>
      <c r="AI68" s="61"/>
      <c r="AJ68" s="61"/>
      <c r="AK68" s="61"/>
      <c r="AL68" s="61" t="s">
        <v>226</v>
      </c>
      <c r="AM68" s="61"/>
      <c r="AN68" s="61"/>
      <c r="AO68" s="61"/>
      <c r="AP68" s="61"/>
      <c r="AQ68" s="61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71">
        <v>200</v>
      </c>
      <c r="BC68" s="71"/>
      <c r="BD68" s="71"/>
      <c r="BE68" s="71"/>
      <c r="BF68" s="71"/>
      <c r="BG68" s="71"/>
      <c r="BH68" s="71"/>
      <c r="BI68" s="71"/>
      <c r="BJ68" s="71"/>
      <c r="BK68" s="71"/>
      <c r="BL68" s="71"/>
      <c r="BM68" s="71"/>
      <c r="BN68" s="71"/>
      <c r="BO68" s="71"/>
      <c r="BP68" s="71"/>
      <c r="BQ68" s="71"/>
      <c r="BR68" s="71"/>
      <c r="BS68" s="71"/>
      <c r="BT68" s="71"/>
      <c r="BU68" s="71"/>
      <c r="BV68" s="71"/>
      <c r="BW68" s="71"/>
      <c r="BX68" s="57">
        <v>200</v>
      </c>
      <c r="BY68" s="57"/>
      <c r="BZ68" s="57"/>
      <c r="CA68" s="57"/>
      <c r="CB68" s="57"/>
      <c r="CC68" s="57"/>
      <c r="CD68" s="57"/>
      <c r="CE68" s="57"/>
      <c r="CF68" s="57" t="s">
        <v>28</v>
      </c>
      <c r="CG68" s="57"/>
      <c r="CH68" s="57"/>
      <c r="CI68" s="57"/>
      <c r="CJ68" s="57"/>
      <c r="CK68" s="57"/>
      <c r="CL68" s="57"/>
      <c r="CM68" s="57"/>
      <c r="CN68" s="57"/>
      <c r="CO68" s="57"/>
      <c r="CP68" s="57"/>
      <c r="CQ68" s="57"/>
      <c r="CR68" s="57"/>
      <c r="CS68" s="57"/>
      <c r="CT68" s="57"/>
      <c r="CU68" s="57"/>
      <c r="CV68" s="57"/>
      <c r="CW68" s="57"/>
      <c r="CX68" s="57"/>
      <c r="CY68" s="19">
        <f t="shared" si="13"/>
        <v>100</v>
      </c>
    </row>
    <row r="69" spans="1:103" s="19" customFormat="1" ht="42.75" customHeight="1">
      <c r="A69" s="81" t="s">
        <v>47</v>
      </c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  <c r="AC69" s="81"/>
      <c r="AD69" s="81"/>
      <c r="AE69" s="81"/>
      <c r="AF69" s="61" t="s">
        <v>139</v>
      </c>
      <c r="AG69" s="61"/>
      <c r="AH69" s="61"/>
      <c r="AI69" s="61"/>
      <c r="AJ69" s="61"/>
      <c r="AK69" s="61"/>
      <c r="AL69" s="61" t="s">
        <v>223</v>
      </c>
      <c r="AM69" s="61"/>
      <c r="AN69" s="61"/>
      <c r="AO69" s="61"/>
      <c r="AP69" s="61"/>
      <c r="AQ69" s="61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71">
        <f>BB70</f>
        <v>568600</v>
      </c>
      <c r="BC69" s="71"/>
      <c r="BD69" s="71"/>
      <c r="BE69" s="71"/>
      <c r="BF69" s="71"/>
      <c r="BG69" s="71"/>
      <c r="BH69" s="71"/>
      <c r="BI69" s="71"/>
      <c r="BJ69" s="71"/>
      <c r="BK69" s="71"/>
      <c r="BL69" s="71"/>
      <c r="BM69" s="71"/>
      <c r="BN69" s="71"/>
      <c r="BO69" s="71"/>
      <c r="BP69" s="71"/>
      <c r="BQ69" s="71"/>
      <c r="BR69" s="71"/>
      <c r="BS69" s="71"/>
      <c r="BT69" s="71"/>
      <c r="BU69" s="71"/>
      <c r="BV69" s="71"/>
      <c r="BW69" s="71"/>
      <c r="BX69" s="57">
        <f>BX70</f>
        <v>142150</v>
      </c>
      <c r="BY69" s="57"/>
      <c r="BZ69" s="57"/>
      <c r="CA69" s="57"/>
      <c r="CB69" s="57"/>
      <c r="CC69" s="57"/>
      <c r="CD69" s="57"/>
      <c r="CE69" s="57"/>
      <c r="CF69" s="57">
        <f>BB69-BX69</f>
        <v>426450</v>
      </c>
      <c r="CG69" s="57"/>
      <c r="CH69" s="57"/>
      <c r="CI69" s="57"/>
      <c r="CJ69" s="57"/>
      <c r="CK69" s="57"/>
      <c r="CL69" s="57"/>
      <c r="CM69" s="57"/>
      <c r="CN69" s="57"/>
      <c r="CO69" s="57"/>
      <c r="CP69" s="57"/>
      <c r="CQ69" s="57"/>
      <c r="CR69" s="57"/>
      <c r="CS69" s="57"/>
      <c r="CT69" s="57"/>
      <c r="CU69" s="57"/>
      <c r="CV69" s="57"/>
      <c r="CW69" s="57"/>
      <c r="CX69" s="57"/>
      <c r="CY69" s="19">
        <f t="shared" si="4"/>
        <v>25</v>
      </c>
    </row>
    <row r="70" spans="1:103" s="19" customFormat="1" ht="47.25" customHeight="1">
      <c r="A70" s="81" t="s">
        <v>193</v>
      </c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  <c r="AC70" s="81"/>
      <c r="AD70" s="81"/>
      <c r="AE70" s="81"/>
      <c r="AF70" s="61" t="s">
        <v>139</v>
      </c>
      <c r="AG70" s="61"/>
      <c r="AH70" s="61"/>
      <c r="AI70" s="61"/>
      <c r="AJ70" s="61"/>
      <c r="AK70" s="61"/>
      <c r="AL70" s="61" t="s">
        <v>224</v>
      </c>
      <c r="AM70" s="61"/>
      <c r="AN70" s="61"/>
      <c r="AO70" s="61"/>
      <c r="AP70" s="61"/>
      <c r="AQ70" s="61"/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71">
        <v>568600</v>
      </c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57">
        <v>142150</v>
      </c>
      <c r="BY70" s="57"/>
      <c r="BZ70" s="57"/>
      <c r="CA70" s="57"/>
      <c r="CB70" s="57"/>
      <c r="CC70" s="57"/>
      <c r="CD70" s="57"/>
      <c r="CE70" s="57"/>
      <c r="CF70" s="57">
        <f>BB70-BX70</f>
        <v>426450</v>
      </c>
      <c r="CG70" s="57"/>
      <c r="CH70" s="57"/>
      <c r="CI70" s="57"/>
      <c r="CJ70" s="57"/>
      <c r="CK70" s="57"/>
      <c r="CL70" s="57"/>
      <c r="CM70" s="57"/>
      <c r="CN70" s="57"/>
      <c r="CO70" s="57"/>
      <c r="CP70" s="57"/>
      <c r="CQ70" s="57"/>
      <c r="CR70" s="57"/>
      <c r="CS70" s="57"/>
      <c r="CT70" s="57"/>
      <c r="CU70" s="57"/>
      <c r="CV70" s="57"/>
      <c r="CW70" s="57"/>
      <c r="CX70" s="57"/>
      <c r="CY70" s="19">
        <f t="shared" si="4"/>
        <v>25</v>
      </c>
    </row>
    <row r="71" spans="1:103" s="28" customFormat="1" ht="32.25" customHeight="1">
      <c r="A71" s="153" t="s">
        <v>231</v>
      </c>
      <c r="B71" s="154"/>
      <c r="C71" s="154"/>
      <c r="D71" s="154"/>
      <c r="E71" s="154"/>
      <c r="F71" s="154"/>
      <c r="G71" s="154"/>
      <c r="H71" s="154"/>
      <c r="I71" s="154"/>
      <c r="J71" s="154"/>
      <c r="K71" s="154"/>
      <c r="L71" s="154"/>
      <c r="M71" s="154"/>
      <c r="N71" s="154"/>
      <c r="O71" s="154"/>
      <c r="P71" s="154"/>
      <c r="Q71" s="154"/>
      <c r="R71" s="154"/>
      <c r="S71" s="154"/>
      <c r="T71" s="154"/>
      <c r="U71" s="154"/>
      <c r="V71" s="154"/>
      <c r="W71" s="154"/>
      <c r="X71" s="154"/>
      <c r="Y71" s="154"/>
      <c r="Z71" s="154"/>
      <c r="AA71" s="154"/>
      <c r="AB71" s="154"/>
      <c r="AC71" s="154"/>
      <c r="AD71" s="154"/>
      <c r="AE71" s="155"/>
      <c r="AF71" s="54" t="s">
        <v>139</v>
      </c>
      <c r="AG71" s="54"/>
      <c r="AH71" s="54"/>
      <c r="AI71" s="54"/>
      <c r="AJ71" s="54"/>
      <c r="AK71" s="54"/>
      <c r="AL71" s="54" t="s">
        <v>257</v>
      </c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5">
        <f t="shared" ref="BB71" si="14">BB72</f>
        <v>1232500</v>
      </c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6">
        <f t="shared" ref="BX71:BX72" si="15">BX72</f>
        <v>410800</v>
      </c>
      <c r="BY71" s="56"/>
      <c r="BZ71" s="56"/>
      <c r="CA71" s="56"/>
      <c r="CB71" s="56"/>
      <c r="CC71" s="56"/>
      <c r="CD71" s="56"/>
      <c r="CE71" s="56"/>
      <c r="CF71" s="70">
        <f>BB71-BX71</f>
        <v>821700</v>
      </c>
      <c r="CG71" s="70"/>
      <c r="CH71" s="70"/>
      <c r="CI71" s="70"/>
      <c r="CJ71" s="70"/>
      <c r="CK71" s="70"/>
      <c r="CL71" s="70"/>
      <c r="CM71" s="70"/>
      <c r="CN71" s="70"/>
      <c r="CO71" s="70"/>
      <c r="CP71" s="70"/>
      <c r="CQ71" s="70"/>
      <c r="CR71" s="70"/>
      <c r="CS71" s="70"/>
      <c r="CT71" s="70"/>
      <c r="CU71" s="70"/>
      <c r="CV71" s="70"/>
      <c r="CW71" s="70"/>
      <c r="CX71" s="70"/>
      <c r="CY71" s="28">
        <f t="shared" ref="CY71:CY73" si="16">BX71/BB71*100</f>
        <v>33.330628803245439</v>
      </c>
    </row>
    <row r="72" spans="1:103" s="26" customFormat="1" ht="28.5" customHeight="1">
      <c r="A72" s="156" t="s">
        <v>232</v>
      </c>
      <c r="B72" s="156"/>
      <c r="C72" s="156"/>
      <c r="D72" s="156"/>
      <c r="E72" s="156"/>
      <c r="F72" s="156"/>
      <c r="G72" s="156"/>
      <c r="H72" s="156"/>
      <c r="I72" s="156"/>
      <c r="J72" s="156"/>
      <c r="K72" s="156"/>
      <c r="L72" s="156"/>
      <c r="M72" s="156"/>
      <c r="N72" s="156"/>
      <c r="O72" s="156"/>
      <c r="P72" s="156"/>
      <c r="Q72" s="156"/>
      <c r="R72" s="156"/>
      <c r="S72" s="156"/>
      <c r="T72" s="156"/>
      <c r="U72" s="156"/>
      <c r="V72" s="156"/>
      <c r="W72" s="156"/>
      <c r="X72" s="156"/>
      <c r="Y72" s="156"/>
      <c r="Z72" s="156"/>
      <c r="AA72" s="156"/>
      <c r="AB72" s="156"/>
      <c r="AC72" s="156"/>
      <c r="AD72" s="156"/>
      <c r="AE72" s="156"/>
      <c r="AF72" s="61" t="s">
        <v>139</v>
      </c>
      <c r="AG72" s="61"/>
      <c r="AH72" s="61"/>
      <c r="AI72" s="61"/>
      <c r="AJ72" s="61"/>
      <c r="AK72" s="61"/>
      <c r="AL72" s="61" t="s">
        <v>256</v>
      </c>
      <c r="AM72" s="61"/>
      <c r="AN72" s="61"/>
      <c r="AO72" s="61"/>
      <c r="AP72" s="61"/>
      <c r="AQ72" s="61"/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68">
        <f>BB73</f>
        <v>1232500</v>
      </c>
      <c r="BC72" s="68"/>
      <c r="BD72" s="68"/>
      <c r="BE72" s="68"/>
      <c r="BF72" s="68"/>
      <c r="BG72" s="68"/>
      <c r="BH72" s="68"/>
      <c r="BI72" s="68"/>
      <c r="BJ72" s="68"/>
      <c r="BK72" s="68"/>
      <c r="BL72" s="68"/>
      <c r="BM72" s="68"/>
      <c r="BN72" s="68"/>
      <c r="BO72" s="68"/>
      <c r="BP72" s="68"/>
      <c r="BQ72" s="68"/>
      <c r="BR72" s="68"/>
      <c r="BS72" s="68"/>
      <c r="BT72" s="68"/>
      <c r="BU72" s="68"/>
      <c r="BV72" s="68"/>
      <c r="BW72" s="68"/>
      <c r="BX72" s="69">
        <f t="shared" si="15"/>
        <v>410800</v>
      </c>
      <c r="BY72" s="69"/>
      <c r="BZ72" s="69"/>
      <c r="CA72" s="69"/>
      <c r="CB72" s="69"/>
      <c r="CC72" s="69"/>
      <c r="CD72" s="69"/>
      <c r="CE72" s="69"/>
      <c r="CF72" s="57">
        <f>BB72-BX72</f>
        <v>821700</v>
      </c>
      <c r="CG72" s="57"/>
      <c r="CH72" s="57"/>
      <c r="CI72" s="57"/>
      <c r="CJ72" s="57"/>
      <c r="CK72" s="57"/>
      <c r="CL72" s="57"/>
      <c r="CM72" s="57"/>
      <c r="CN72" s="57"/>
      <c r="CO72" s="57"/>
      <c r="CP72" s="57"/>
      <c r="CQ72" s="57"/>
      <c r="CR72" s="57"/>
      <c r="CS72" s="57"/>
      <c r="CT72" s="57"/>
      <c r="CU72" s="57"/>
      <c r="CV72" s="57"/>
      <c r="CW72" s="57"/>
      <c r="CX72" s="57"/>
      <c r="CY72" s="26">
        <f t="shared" si="16"/>
        <v>33.330628803245439</v>
      </c>
    </row>
    <row r="73" spans="1:103" s="26" customFormat="1" ht="33.75" customHeight="1">
      <c r="A73" s="81" t="s">
        <v>233</v>
      </c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1"/>
      <c r="AC73" s="81"/>
      <c r="AD73" s="81"/>
      <c r="AE73" s="81"/>
      <c r="AF73" s="61" t="s">
        <v>139</v>
      </c>
      <c r="AG73" s="61"/>
      <c r="AH73" s="61"/>
      <c r="AI73" s="61"/>
      <c r="AJ73" s="61"/>
      <c r="AK73" s="61"/>
      <c r="AL73" s="61" t="s">
        <v>255</v>
      </c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8">
        <v>1232500</v>
      </c>
      <c r="BC73" s="68"/>
      <c r="BD73" s="68"/>
      <c r="BE73" s="68"/>
      <c r="BF73" s="68"/>
      <c r="BG73" s="68"/>
      <c r="BH73" s="68"/>
      <c r="BI73" s="68"/>
      <c r="BJ73" s="68"/>
      <c r="BK73" s="68"/>
      <c r="BL73" s="68"/>
      <c r="BM73" s="68"/>
      <c r="BN73" s="68"/>
      <c r="BO73" s="68"/>
      <c r="BP73" s="68"/>
      <c r="BQ73" s="68"/>
      <c r="BR73" s="68"/>
      <c r="BS73" s="68"/>
      <c r="BT73" s="68"/>
      <c r="BU73" s="68"/>
      <c r="BV73" s="68"/>
      <c r="BW73" s="68"/>
      <c r="BX73" s="69">
        <v>410800</v>
      </c>
      <c r="BY73" s="69"/>
      <c r="BZ73" s="69"/>
      <c r="CA73" s="69"/>
      <c r="CB73" s="69"/>
      <c r="CC73" s="69"/>
      <c r="CD73" s="69"/>
      <c r="CE73" s="69"/>
      <c r="CF73" s="57">
        <f>BB73-BX73</f>
        <v>821700</v>
      </c>
      <c r="CG73" s="57"/>
      <c r="CH73" s="57"/>
      <c r="CI73" s="57"/>
      <c r="CJ73" s="57"/>
      <c r="CK73" s="57"/>
      <c r="CL73" s="57"/>
      <c r="CM73" s="57"/>
      <c r="CN73" s="57"/>
      <c r="CO73" s="57"/>
      <c r="CP73" s="57"/>
      <c r="CQ73" s="57"/>
      <c r="CR73" s="57"/>
      <c r="CS73" s="57"/>
      <c r="CT73" s="57"/>
      <c r="CU73" s="57"/>
      <c r="CV73" s="57"/>
      <c r="CW73" s="57"/>
      <c r="CX73" s="57"/>
      <c r="CY73" s="26">
        <f t="shared" si="16"/>
        <v>33.330628803245439</v>
      </c>
    </row>
  </sheetData>
  <mergeCells count="387">
    <mergeCell ref="A65:AE65"/>
    <mergeCell ref="AF65:AK65"/>
    <mergeCell ref="AL65:BA65"/>
    <mergeCell ref="BB65:BW65"/>
    <mergeCell ref="BX65:CE65"/>
    <mergeCell ref="CF65:CX65"/>
    <mergeCell ref="A63:AE63"/>
    <mergeCell ref="AF63:AK63"/>
    <mergeCell ref="AL63:BA63"/>
    <mergeCell ref="BB63:BW63"/>
    <mergeCell ref="BX63:CE63"/>
    <mergeCell ref="CF63:CX63"/>
    <mergeCell ref="A64:AE64"/>
    <mergeCell ref="AF64:AK64"/>
    <mergeCell ref="AL64:BA64"/>
    <mergeCell ref="BB64:BW64"/>
    <mergeCell ref="BX49:CE49"/>
    <mergeCell ref="AL47:BA47"/>
    <mergeCell ref="A49:AE49"/>
    <mergeCell ref="AF49:AK49"/>
    <mergeCell ref="AL44:BA44"/>
    <mergeCell ref="AF41:AK41"/>
    <mergeCell ref="A46:AE46"/>
    <mergeCell ref="AF46:AK46"/>
    <mergeCell ref="BB44:BW44"/>
    <mergeCell ref="BX47:CE47"/>
    <mergeCell ref="BB47:BW47"/>
    <mergeCell ref="A43:AE43"/>
    <mergeCell ref="AF43:AK43"/>
    <mergeCell ref="AL70:BA70"/>
    <mergeCell ref="BB70:BW70"/>
    <mergeCell ref="A70:AE70"/>
    <mergeCell ref="AF70:AK70"/>
    <mergeCell ref="AL59:BA59"/>
    <mergeCell ref="BX64:CE64"/>
    <mergeCell ref="CF67:CX67"/>
    <mergeCell ref="A68:AE68"/>
    <mergeCell ref="AF68:AK68"/>
    <mergeCell ref="AL68:BA68"/>
    <mergeCell ref="BB68:BW68"/>
    <mergeCell ref="BX68:CE68"/>
    <mergeCell ref="CF68:CX68"/>
    <mergeCell ref="CF64:CX64"/>
    <mergeCell ref="BX62:CE62"/>
    <mergeCell ref="CF62:CX62"/>
    <mergeCell ref="BX61:CE61"/>
    <mergeCell ref="CF61:CX61"/>
    <mergeCell ref="CF60:CX60"/>
    <mergeCell ref="CF59:CX59"/>
    <mergeCell ref="BX60:CE60"/>
    <mergeCell ref="BX59:CE59"/>
    <mergeCell ref="BB61:BW61"/>
    <mergeCell ref="A59:AE59"/>
    <mergeCell ref="A73:AE73"/>
    <mergeCell ref="AF73:AK73"/>
    <mergeCell ref="AL73:BA73"/>
    <mergeCell ref="BB73:BW73"/>
    <mergeCell ref="BX73:CE73"/>
    <mergeCell ref="CF73:CX73"/>
    <mergeCell ref="A71:AE71"/>
    <mergeCell ref="AF71:AK71"/>
    <mergeCell ref="AL71:BA71"/>
    <mergeCell ref="BB71:BW71"/>
    <mergeCell ref="BX71:CE71"/>
    <mergeCell ref="CF71:CX71"/>
    <mergeCell ref="A72:AE72"/>
    <mergeCell ref="AF72:AK72"/>
    <mergeCell ref="AL72:BA72"/>
    <mergeCell ref="BB72:BW72"/>
    <mergeCell ref="BX72:CE72"/>
    <mergeCell ref="CF72:CX72"/>
    <mergeCell ref="BB2:CX2"/>
    <mergeCell ref="AL48:BA48"/>
    <mergeCell ref="BB48:BW48"/>
    <mergeCell ref="BX27:CE27"/>
    <mergeCell ref="CF32:CX32"/>
    <mergeCell ref="CF34:CX34"/>
    <mergeCell ref="CF39:CX39"/>
    <mergeCell ref="AL27:BA27"/>
    <mergeCell ref="BB27:BW27"/>
    <mergeCell ref="BX31:CE31"/>
    <mergeCell ref="BB37:BW37"/>
    <mergeCell ref="AL26:BA26"/>
    <mergeCell ref="BB26:BW26"/>
    <mergeCell ref="BB23:BW23"/>
    <mergeCell ref="BX39:CE39"/>
    <mergeCell ref="BX42:CE42"/>
    <mergeCell ref="BB31:BW31"/>
    <mergeCell ref="AL42:BA42"/>
    <mergeCell ref="AL43:BA43"/>
    <mergeCell ref="CH3:CY3"/>
    <mergeCell ref="CH4:CY4"/>
    <mergeCell ref="CF47:CX47"/>
    <mergeCell ref="BX36:CE36"/>
    <mergeCell ref="CH6:CY6"/>
    <mergeCell ref="AF26:AK26"/>
    <mergeCell ref="AL40:BA40"/>
    <mergeCell ref="AL37:BA37"/>
    <mergeCell ref="AL39:BA39"/>
    <mergeCell ref="AL38:BA38"/>
    <mergeCell ref="AL36:BA36"/>
    <mergeCell ref="A27:AE27"/>
    <mergeCell ref="AL33:BA33"/>
    <mergeCell ref="A28:AE28"/>
    <mergeCell ref="AF28:AK28"/>
    <mergeCell ref="A31:AE31"/>
    <mergeCell ref="A29:AE29"/>
    <mergeCell ref="AL35:BA35"/>
    <mergeCell ref="AL32:BA32"/>
    <mergeCell ref="AF29:AK29"/>
    <mergeCell ref="AL31:BA31"/>
    <mergeCell ref="AL34:BA34"/>
    <mergeCell ref="AF30:AK30"/>
    <mergeCell ref="A33:AE33"/>
    <mergeCell ref="AF39:AK39"/>
    <mergeCell ref="AF38:AK38"/>
    <mergeCell ref="AF37:AK37"/>
    <mergeCell ref="A38:AE38"/>
    <mergeCell ref="AF31:AK31"/>
    <mergeCell ref="A32:AE32"/>
    <mergeCell ref="AF32:AK32"/>
    <mergeCell ref="BX50:CE50"/>
    <mergeCell ref="BX58:CE58"/>
    <mergeCell ref="CF58:CX58"/>
    <mergeCell ref="AL58:BA58"/>
    <mergeCell ref="BB58:BW58"/>
    <mergeCell ref="AL56:BA56"/>
    <mergeCell ref="BB56:BW56"/>
    <mergeCell ref="BX53:CE53"/>
    <mergeCell ref="AF50:AK50"/>
    <mergeCell ref="CF49:CX49"/>
    <mergeCell ref="CF53:CX53"/>
    <mergeCell ref="A58:AE58"/>
    <mergeCell ref="AF58:AK58"/>
    <mergeCell ref="AF47:AK47"/>
    <mergeCell ref="AF44:AK44"/>
    <mergeCell ref="A39:AE39"/>
    <mergeCell ref="BB45:BW45"/>
    <mergeCell ref="AL46:BA46"/>
    <mergeCell ref="BB46:BW46"/>
    <mergeCell ref="A45:AE45"/>
    <mergeCell ref="AF45:AK45"/>
    <mergeCell ref="BX56:CE56"/>
    <mergeCell ref="CF56:CX56"/>
    <mergeCell ref="BX57:CE57"/>
    <mergeCell ref="CF57:CX57"/>
    <mergeCell ref="CF54:CX54"/>
    <mergeCell ref="BX51:CE51"/>
    <mergeCell ref="CF51:CX51"/>
    <mergeCell ref="BX52:CE52"/>
    <mergeCell ref="CF52:CX52"/>
    <mergeCell ref="BX54:CE54"/>
    <mergeCell ref="BB60:BW60"/>
    <mergeCell ref="BB59:BW59"/>
    <mergeCell ref="AL50:BA50"/>
    <mergeCell ref="BB50:BW50"/>
    <mergeCell ref="AL49:BA49"/>
    <mergeCell ref="BB49:BW49"/>
    <mergeCell ref="A57:AE57"/>
    <mergeCell ref="AF57:AK57"/>
    <mergeCell ref="AL57:BA57"/>
    <mergeCell ref="BB57:BW57"/>
    <mergeCell ref="A53:AE53"/>
    <mergeCell ref="AF53:AK53"/>
    <mergeCell ref="AL53:BA53"/>
    <mergeCell ref="BB53:BW53"/>
    <mergeCell ref="AL54:BA54"/>
    <mergeCell ref="BB54:BW54"/>
    <mergeCell ref="A51:AE51"/>
    <mergeCell ref="AF51:AK51"/>
    <mergeCell ref="AL51:BA51"/>
    <mergeCell ref="BB51:BW51"/>
    <mergeCell ref="A52:AE52"/>
    <mergeCell ref="AF52:AK52"/>
    <mergeCell ref="AL52:BA52"/>
    <mergeCell ref="BB52:BW52"/>
    <mergeCell ref="S7:BY7"/>
    <mergeCell ref="CH7:CY7"/>
    <mergeCell ref="BT5:BV5"/>
    <mergeCell ref="CH5:CY5"/>
    <mergeCell ref="BO4:CF4"/>
    <mergeCell ref="AK5:AQ5"/>
    <mergeCell ref="AR5:BA5"/>
    <mergeCell ref="BP5:BS5"/>
    <mergeCell ref="CH8:CY8"/>
    <mergeCell ref="CH9:CY9"/>
    <mergeCell ref="CC8:CF8"/>
    <mergeCell ref="A11:CR11"/>
    <mergeCell ref="A9:AF9"/>
    <mergeCell ref="CF50:CX50"/>
    <mergeCell ref="A12:AE12"/>
    <mergeCell ref="AF12:AK12"/>
    <mergeCell ref="AL12:BA12"/>
    <mergeCell ref="BB12:BW12"/>
    <mergeCell ref="BX12:CE12"/>
    <mergeCell ref="A8:AQ8"/>
    <mergeCell ref="AR8:BY8"/>
    <mergeCell ref="CH10:CY10"/>
    <mergeCell ref="CF12:CX12"/>
    <mergeCell ref="CF15:CX16"/>
    <mergeCell ref="CF13:CX13"/>
    <mergeCell ref="CF14:CX14"/>
    <mergeCell ref="BX15:CE16"/>
    <mergeCell ref="BX13:CE13"/>
    <mergeCell ref="BX14:CE14"/>
    <mergeCell ref="A13:AE13"/>
    <mergeCell ref="AF13:AK13"/>
    <mergeCell ref="AL13:BA13"/>
    <mergeCell ref="BB13:BW13"/>
    <mergeCell ref="A14:AE14"/>
    <mergeCell ref="AF14:AK14"/>
    <mergeCell ref="AL14:BA14"/>
    <mergeCell ref="BB14:BW14"/>
    <mergeCell ref="A16:AE16"/>
    <mergeCell ref="A15:AE15"/>
    <mergeCell ref="AF15:AK16"/>
    <mergeCell ref="AL15:BA16"/>
    <mergeCell ref="BB15:BW16"/>
    <mergeCell ref="CF18:CX18"/>
    <mergeCell ref="AL20:BA20"/>
    <mergeCell ref="BB20:BW20"/>
    <mergeCell ref="BX19:CE19"/>
    <mergeCell ref="CF19:CX19"/>
    <mergeCell ref="AL19:BA19"/>
    <mergeCell ref="BB19:BW19"/>
    <mergeCell ref="CF20:CX20"/>
    <mergeCell ref="BX17:CE17"/>
    <mergeCell ref="CF17:CX17"/>
    <mergeCell ref="AL17:BA17"/>
    <mergeCell ref="BX20:CE20"/>
    <mergeCell ref="A26:AE26"/>
    <mergeCell ref="A22:AE22"/>
    <mergeCell ref="AF22:AK22"/>
    <mergeCell ref="AL22:BA22"/>
    <mergeCell ref="AL18:BA18"/>
    <mergeCell ref="BB18:BW18"/>
    <mergeCell ref="BB17:BW17"/>
    <mergeCell ref="BX18:CE18"/>
    <mergeCell ref="A17:AE17"/>
    <mergeCell ref="AF17:AK17"/>
    <mergeCell ref="A18:AE18"/>
    <mergeCell ref="AF18:AK18"/>
    <mergeCell ref="A19:AE19"/>
    <mergeCell ref="AF19:AK19"/>
    <mergeCell ref="A20:AE20"/>
    <mergeCell ref="AF20:AK20"/>
    <mergeCell ref="BB22:BW22"/>
    <mergeCell ref="BX22:CE22"/>
    <mergeCell ref="A24:AE24"/>
    <mergeCell ref="AF24:AK24"/>
    <mergeCell ref="AL24:BA24"/>
    <mergeCell ref="BB24:BW24"/>
    <mergeCell ref="A25:AE25"/>
    <mergeCell ref="AF25:AK25"/>
    <mergeCell ref="A61:AE61"/>
    <mergeCell ref="AF61:AK61"/>
    <mergeCell ref="AL61:BA61"/>
    <mergeCell ref="A35:AE35"/>
    <mergeCell ref="AF35:AK35"/>
    <mergeCell ref="A44:AE44"/>
    <mergeCell ref="A42:AE42"/>
    <mergeCell ref="AF42:AK42"/>
    <mergeCell ref="A40:AE40"/>
    <mergeCell ref="AF40:AK40"/>
    <mergeCell ref="A41:AE41"/>
    <mergeCell ref="A36:AE36"/>
    <mergeCell ref="AF36:AK36"/>
    <mergeCell ref="A37:AE37"/>
    <mergeCell ref="AL45:BA45"/>
    <mergeCell ref="A56:AE56"/>
    <mergeCell ref="AF56:AK56"/>
    <mergeCell ref="AF59:AK59"/>
    <mergeCell ref="A50:AE50"/>
    <mergeCell ref="A48:AE48"/>
    <mergeCell ref="AF48:AK48"/>
    <mergeCell ref="A47:AE47"/>
    <mergeCell ref="A54:AE54"/>
    <mergeCell ref="AF54:AK54"/>
    <mergeCell ref="AL66:BA66"/>
    <mergeCell ref="BB66:BW66"/>
    <mergeCell ref="AL69:BA69"/>
    <mergeCell ref="BB69:BW69"/>
    <mergeCell ref="BX69:CE69"/>
    <mergeCell ref="BX66:CE66"/>
    <mergeCell ref="CF69:CX69"/>
    <mergeCell ref="CF66:CX66"/>
    <mergeCell ref="A60:AE60"/>
    <mergeCell ref="AF60:AK60"/>
    <mergeCell ref="A62:AE62"/>
    <mergeCell ref="AF62:AK62"/>
    <mergeCell ref="A66:AE66"/>
    <mergeCell ref="AF66:AK66"/>
    <mergeCell ref="AL62:BA62"/>
    <mergeCell ref="BB62:BW62"/>
    <mergeCell ref="AL60:BA60"/>
    <mergeCell ref="A69:AE69"/>
    <mergeCell ref="AF69:AK69"/>
    <mergeCell ref="A67:AE67"/>
    <mergeCell ref="AF67:AK67"/>
    <mergeCell ref="AL67:BA67"/>
    <mergeCell ref="BB67:BW67"/>
    <mergeCell ref="BX67:CE67"/>
    <mergeCell ref="CF31:CX31"/>
    <mergeCell ref="AL28:BA28"/>
    <mergeCell ref="BB30:BW30"/>
    <mergeCell ref="BX34:CE34"/>
    <mergeCell ref="CF37:CX37"/>
    <mergeCell ref="BX41:CE41"/>
    <mergeCell ref="BX37:CE37"/>
    <mergeCell ref="BB32:BW32"/>
    <mergeCell ref="CF28:CX28"/>
    <mergeCell ref="BX32:CE32"/>
    <mergeCell ref="CF29:CX29"/>
    <mergeCell ref="BX30:CE30"/>
    <mergeCell ref="CF30:CX30"/>
    <mergeCell ref="AL30:BA30"/>
    <mergeCell ref="BX29:CE29"/>
    <mergeCell ref="AL29:BA29"/>
    <mergeCell ref="BB29:BW29"/>
    <mergeCell ref="BX35:CE35"/>
    <mergeCell ref="CF35:CX35"/>
    <mergeCell ref="AL41:BA41"/>
    <mergeCell ref="BB34:BW34"/>
    <mergeCell ref="CF46:CX46"/>
    <mergeCell ref="CF42:CX42"/>
    <mergeCell ref="BX44:CE44"/>
    <mergeCell ref="CF44:CX44"/>
    <mergeCell ref="CF33:CX33"/>
    <mergeCell ref="CF40:CX40"/>
    <mergeCell ref="CF38:CX38"/>
    <mergeCell ref="BB40:BW40"/>
    <mergeCell ref="BB35:BW35"/>
    <mergeCell ref="BB39:BW39"/>
    <mergeCell ref="BB38:BW38"/>
    <mergeCell ref="BX33:CE33"/>
    <mergeCell ref="BB36:BW36"/>
    <mergeCell ref="BB41:BW41"/>
    <mergeCell ref="BB43:BW43"/>
    <mergeCell ref="BB33:BW33"/>
    <mergeCell ref="CF23:CX23"/>
    <mergeCell ref="CF48:CX48"/>
    <mergeCell ref="BX45:CE45"/>
    <mergeCell ref="BX38:CE38"/>
    <mergeCell ref="BX43:CE43"/>
    <mergeCell ref="BX40:CE40"/>
    <mergeCell ref="CF22:CX22"/>
    <mergeCell ref="BB21:BW21"/>
    <mergeCell ref="BX21:CE21"/>
    <mergeCell ref="CF21:CX21"/>
    <mergeCell ref="BX23:CE23"/>
    <mergeCell ref="BB28:BW28"/>
    <mergeCell ref="BX26:CE26"/>
    <mergeCell ref="CF26:CX26"/>
    <mergeCell ref="CF27:CX27"/>
    <mergeCell ref="BX28:CE28"/>
    <mergeCell ref="BX24:CE24"/>
    <mergeCell ref="BB42:BW42"/>
    <mergeCell ref="BX48:CE48"/>
    <mergeCell ref="CF41:CX41"/>
    <mergeCell ref="CF45:CX45"/>
    <mergeCell ref="CF36:CX36"/>
    <mergeCell ref="CF43:CX43"/>
    <mergeCell ref="BX46:CE46"/>
    <mergeCell ref="A55:AE55"/>
    <mergeCell ref="AF55:AK55"/>
    <mergeCell ref="AL55:BA55"/>
    <mergeCell ref="BB55:BW55"/>
    <mergeCell ref="BX55:CE55"/>
    <mergeCell ref="CF55:CX55"/>
    <mergeCell ref="BX70:CE70"/>
    <mergeCell ref="CF70:CX70"/>
    <mergeCell ref="A21:AE21"/>
    <mergeCell ref="AF21:AK21"/>
    <mergeCell ref="AL21:BA21"/>
    <mergeCell ref="AF27:AK27"/>
    <mergeCell ref="AF33:AK33"/>
    <mergeCell ref="A34:AE34"/>
    <mergeCell ref="AF34:AK34"/>
    <mergeCell ref="CF24:CX24"/>
    <mergeCell ref="A23:AE23"/>
    <mergeCell ref="AF23:AK23"/>
    <mergeCell ref="A30:AE30"/>
    <mergeCell ref="AL25:BA25"/>
    <mergeCell ref="BB25:BW25"/>
    <mergeCell ref="BX25:CE25"/>
    <mergeCell ref="CF25:CX25"/>
    <mergeCell ref="AL23:BA23"/>
  </mergeCells>
  <phoneticPr fontId="0" type="noConversion"/>
  <pageMargins left="0.90972222222222221" right="0.1902777777777778" top="0.25972222222222219" bottom="0.20972222222222223" header="0.19652777777777777" footer="0.51180555555555562"/>
  <pageSetup paperSize="9" scale="54" firstPageNumber="0" orientation="portrait" horizontalDpi="300" verticalDpi="300" r:id="rId1"/>
  <headerFooter alignWithMargins="0">
    <oddHeader>&amp;R&amp;"Times New Roman,Обычный"&amp;7Подготовлено с использованием системы КонсультантПлюс</oddHeader>
  </headerFooter>
  <rowBreaks count="1" manualBreakCount="1">
    <brk id="40" max="104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Y57"/>
  <sheetViews>
    <sheetView view="pageBreakPreview" zoomScaleSheetLayoutView="100" workbookViewId="0">
      <selection activeCell="A24" sqref="A24:AD24"/>
    </sheetView>
  </sheetViews>
  <sheetFormatPr defaultColWidth="0.85546875" defaultRowHeight="11.25"/>
  <cols>
    <col min="1" max="28" width="0.85546875" style="5" customWidth="1"/>
    <col min="29" max="29" width="17.28515625" style="5" customWidth="1"/>
    <col min="30" max="30" width="0" style="5" hidden="1" customWidth="1"/>
    <col min="31" max="35" width="0.85546875" style="5" customWidth="1"/>
    <col min="36" max="36" width="2.42578125" style="5" customWidth="1"/>
    <col min="37" max="37" width="1.28515625" style="5" customWidth="1"/>
    <col min="38" max="38" width="1.7109375" style="5" customWidth="1"/>
    <col min="39" max="39" width="2.28515625" style="5" customWidth="1"/>
    <col min="40" max="40" width="3.7109375" style="5" customWidth="1"/>
    <col min="41" max="41" width="1.5703125" style="5" customWidth="1"/>
    <col min="42" max="42" width="2" style="5" customWidth="1"/>
    <col min="43" max="43" width="3" style="5" customWidth="1"/>
    <col min="44" max="44" width="11.7109375" style="5" customWidth="1"/>
    <col min="45" max="45" width="0" style="5" hidden="1" customWidth="1"/>
    <col min="46" max="61" width="0.85546875" style="49" customWidth="1"/>
    <col min="62" max="62" width="2.85546875" style="49" customWidth="1"/>
    <col min="63" max="73" width="0.85546875" style="5" customWidth="1"/>
    <col min="74" max="74" width="6.28515625" style="5" customWidth="1"/>
    <col min="75" max="78" width="0.85546875" style="5" customWidth="1"/>
    <col min="79" max="79" width="1.42578125" style="5" customWidth="1"/>
    <col min="80" max="84" width="0.85546875" style="5" customWidth="1"/>
    <col min="85" max="85" width="5.140625" style="5" customWidth="1"/>
    <col min="86" max="86" width="8.140625" style="7" hidden="1" customWidth="1"/>
    <col min="87" max="87" width="0.85546875" style="7" customWidth="1"/>
    <col min="88" max="88" width="1.5703125" style="7" customWidth="1"/>
    <col min="89" max="89" width="5.7109375" style="7" customWidth="1"/>
    <col min="90" max="90" width="0.85546875" style="7" customWidth="1"/>
    <col min="91" max="91" width="1.85546875" style="7" customWidth="1"/>
    <col min="92" max="92" width="1.7109375" style="7" customWidth="1"/>
    <col min="93" max="93" width="3.5703125" style="7" customWidth="1"/>
    <col min="94" max="94" width="2.28515625" style="7" customWidth="1"/>
    <col min="95" max="95" width="3.42578125" style="7" customWidth="1"/>
    <col min="96" max="96" width="1.7109375" style="7" customWidth="1"/>
    <col min="97" max="97" width="2.42578125" style="7" customWidth="1"/>
    <col min="98" max="98" width="2.140625" style="7" customWidth="1"/>
    <col min="99" max="99" width="2.7109375" style="7" customWidth="1"/>
    <col min="100" max="100" width="3.7109375" style="7" customWidth="1"/>
    <col min="101" max="101" width="1.85546875" style="7" customWidth="1"/>
    <col min="102" max="102" width="0.85546875" style="7" customWidth="1"/>
    <col min="103" max="103" width="2" style="7" customWidth="1"/>
    <col min="104" max="104" width="2.7109375" style="7" customWidth="1"/>
    <col min="105" max="106" width="0.85546875" style="7" customWidth="1"/>
    <col min="107" max="107" width="2.5703125" style="7" customWidth="1"/>
    <col min="108" max="108" width="0.85546875" style="7" customWidth="1"/>
    <col min="109" max="109" width="3.42578125" style="7" customWidth="1"/>
    <col min="110" max="111" width="0.85546875" style="7" customWidth="1"/>
    <col min="112" max="112" width="3.28515625" style="7" customWidth="1"/>
    <col min="113" max="16384" width="0.85546875" style="7"/>
  </cols>
  <sheetData>
    <row r="1" spans="1:129">
      <c r="CG1" s="6" t="s">
        <v>48</v>
      </c>
    </row>
    <row r="2" spans="1:129" ht="12.75">
      <c r="A2" s="220" t="s">
        <v>49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  <c r="AM2" s="220"/>
      <c r="AN2" s="220"/>
      <c r="AO2" s="220"/>
      <c r="AP2" s="220"/>
      <c r="AQ2" s="220"/>
      <c r="AR2" s="220"/>
      <c r="AS2" s="220"/>
      <c r="AT2" s="220"/>
      <c r="AU2" s="220"/>
      <c r="AV2" s="220"/>
      <c r="AW2" s="220"/>
      <c r="AX2" s="220"/>
      <c r="AY2" s="220"/>
      <c r="AZ2" s="220"/>
      <c r="BA2" s="220"/>
      <c r="BB2" s="220"/>
      <c r="BC2" s="220"/>
      <c r="BD2" s="220"/>
      <c r="BE2" s="220"/>
      <c r="BF2" s="220"/>
      <c r="BG2" s="220"/>
      <c r="BH2" s="220"/>
      <c r="BI2" s="220"/>
      <c r="BJ2" s="220"/>
      <c r="BK2" s="220"/>
      <c r="BL2" s="220"/>
      <c r="BM2" s="220"/>
      <c r="BN2" s="220"/>
      <c r="BO2" s="220"/>
      <c r="BP2" s="220"/>
      <c r="BQ2" s="220"/>
      <c r="BR2" s="220"/>
      <c r="BS2" s="220"/>
      <c r="BT2" s="220"/>
      <c r="BU2" s="220"/>
      <c r="BV2" s="220"/>
      <c r="BW2" s="220"/>
      <c r="BX2" s="220"/>
      <c r="BY2" s="220"/>
      <c r="BZ2" s="220"/>
      <c r="CA2" s="220"/>
      <c r="CB2" s="220"/>
      <c r="CC2" s="220"/>
      <c r="CD2" s="220"/>
      <c r="CE2" s="220"/>
      <c r="CF2" s="220"/>
      <c r="CG2" s="220"/>
    </row>
    <row r="3" spans="1:129" ht="6.75" customHeight="1">
      <c r="AO3" s="4"/>
      <c r="AP3" s="4"/>
      <c r="AQ3" s="4"/>
      <c r="AR3" s="4"/>
      <c r="AS3" s="4"/>
      <c r="AT3" s="50"/>
      <c r="AU3" s="50"/>
      <c r="AV3" s="50"/>
      <c r="AW3" s="50"/>
      <c r="AX3" s="50"/>
      <c r="AY3" s="50"/>
      <c r="AZ3" s="50"/>
      <c r="BA3" s="50"/>
      <c r="BB3" s="50"/>
      <c r="BC3" s="50"/>
    </row>
    <row r="4" spans="1:129" s="22" customFormat="1" ht="28.5" customHeight="1">
      <c r="A4" s="126" t="s">
        <v>134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 t="s">
        <v>135</v>
      </c>
      <c r="AF4" s="126"/>
      <c r="AG4" s="126"/>
      <c r="AH4" s="126"/>
      <c r="AI4" s="126"/>
      <c r="AJ4" s="126"/>
      <c r="AK4" s="126" t="s">
        <v>50</v>
      </c>
      <c r="AL4" s="126"/>
      <c r="AM4" s="126"/>
      <c r="AN4" s="126"/>
      <c r="AO4" s="126"/>
      <c r="AP4" s="126"/>
      <c r="AQ4" s="126"/>
      <c r="AR4" s="126"/>
      <c r="AS4" s="126"/>
      <c r="AT4" s="221" t="s">
        <v>136</v>
      </c>
      <c r="AU4" s="221"/>
      <c r="AV4" s="221"/>
      <c r="AW4" s="221"/>
      <c r="AX4" s="221"/>
      <c r="AY4" s="221"/>
      <c r="AZ4" s="221"/>
      <c r="BA4" s="221"/>
      <c r="BB4" s="221"/>
      <c r="BC4" s="221"/>
      <c r="BD4" s="221"/>
      <c r="BE4" s="221"/>
      <c r="BF4" s="221"/>
      <c r="BG4" s="221"/>
      <c r="BH4" s="221"/>
      <c r="BI4" s="221"/>
      <c r="BJ4" s="221"/>
      <c r="BK4" s="126" t="s">
        <v>137</v>
      </c>
      <c r="BL4" s="126"/>
      <c r="BM4" s="126"/>
      <c r="BN4" s="126"/>
      <c r="BO4" s="126"/>
      <c r="BP4" s="126"/>
      <c r="BQ4" s="126"/>
      <c r="BR4" s="126"/>
      <c r="BS4" s="126"/>
      <c r="BT4" s="126"/>
      <c r="BU4" s="126"/>
      <c r="BV4" s="126"/>
      <c r="BW4" s="126" t="s">
        <v>138</v>
      </c>
      <c r="BX4" s="126"/>
      <c r="BY4" s="126"/>
      <c r="BZ4" s="126"/>
      <c r="CA4" s="126"/>
      <c r="CB4" s="126"/>
      <c r="CC4" s="126"/>
      <c r="CD4" s="126"/>
      <c r="CE4" s="126"/>
      <c r="CF4" s="126"/>
      <c r="CG4" s="126"/>
    </row>
    <row r="5" spans="1:129" s="22" customFormat="1" ht="56.25" customHeight="1">
      <c r="A5" s="126"/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  <c r="AT5" s="221"/>
      <c r="AU5" s="221"/>
      <c r="AV5" s="221"/>
      <c r="AW5" s="221"/>
      <c r="AX5" s="221"/>
      <c r="AY5" s="221"/>
      <c r="AZ5" s="221"/>
      <c r="BA5" s="221"/>
      <c r="BB5" s="221"/>
      <c r="BC5" s="221"/>
      <c r="BD5" s="221"/>
      <c r="BE5" s="221"/>
      <c r="BF5" s="221"/>
      <c r="BG5" s="221"/>
      <c r="BH5" s="221"/>
      <c r="BI5" s="221"/>
      <c r="BJ5" s="221"/>
      <c r="BK5" s="126"/>
      <c r="BL5" s="126"/>
      <c r="BM5" s="126"/>
      <c r="BN5" s="126"/>
      <c r="BO5" s="126"/>
      <c r="BP5" s="126"/>
      <c r="BQ5" s="126"/>
      <c r="BR5" s="126"/>
      <c r="BS5" s="126"/>
      <c r="BT5" s="126"/>
      <c r="BU5" s="126"/>
      <c r="BV5" s="126"/>
      <c r="BW5" s="126"/>
      <c r="BX5" s="126"/>
      <c r="BY5" s="126"/>
      <c r="BZ5" s="126"/>
      <c r="CA5" s="126"/>
      <c r="CB5" s="126"/>
      <c r="CC5" s="126"/>
      <c r="CD5" s="126"/>
      <c r="CE5" s="126"/>
      <c r="CF5" s="126"/>
      <c r="CG5" s="126"/>
    </row>
    <row r="6" spans="1:129" s="22" customFormat="1" ht="12.75">
      <c r="A6" s="137">
        <v>1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>
        <v>2</v>
      </c>
      <c r="AF6" s="137"/>
      <c r="AG6" s="137"/>
      <c r="AH6" s="137"/>
      <c r="AI6" s="137"/>
      <c r="AJ6" s="137"/>
      <c r="AK6" s="137">
        <v>3</v>
      </c>
      <c r="AL6" s="137"/>
      <c r="AM6" s="137"/>
      <c r="AN6" s="137"/>
      <c r="AO6" s="137"/>
      <c r="AP6" s="137"/>
      <c r="AQ6" s="137"/>
      <c r="AR6" s="137"/>
      <c r="AS6" s="137"/>
      <c r="AT6" s="213">
        <v>4</v>
      </c>
      <c r="AU6" s="213"/>
      <c r="AV6" s="213"/>
      <c r="AW6" s="213"/>
      <c r="AX6" s="213"/>
      <c r="AY6" s="213"/>
      <c r="AZ6" s="213"/>
      <c r="BA6" s="213"/>
      <c r="BB6" s="213"/>
      <c r="BC6" s="213"/>
      <c r="BD6" s="213"/>
      <c r="BE6" s="213"/>
      <c r="BF6" s="213"/>
      <c r="BG6" s="213"/>
      <c r="BH6" s="213"/>
      <c r="BI6" s="213"/>
      <c r="BJ6" s="213"/>
      <c r="BK6" s="137">
        <v>5</v>
      </c>
      <c r="BL6" s="137"/>
      <c r="BM6" s="137"/>
      <c r="BN6" s="137"/>
      <c r="BO6" s="137"/>
      <c r="BP6" s="137"/>
      <c r="BQ6" s="137"/>
      <c r="BR6" s="137"/>
      <c r="BS6" s="137"/>
      <c r="BT6" s="137"/>
      <c r="BU6" s="137"/>
      <c r="BV6" s="137"/>
      <c r="BW6" s="137">
        <v>6</v>
      </c>
      <c r="BX6" s="137"/>
      <c r="BY6" s="137"/>
      <c r="BZ6" s="137"/>
      <c r="CA6" s="137"/>
      <c r="CB6" s="137"/>
      <c r="CC6" s="137"/>
      <c r="CD6" s="137"/>
      <c r="CE6" s="137"/>
      <c r="CF6" s="137"/>
      <c r="CG6" s="137"/>
    </row>
    <row r="7" spans="1:129" s="20" customFormat="1" ht="32.25" customHeight="1">
      <c r="A7" s="146" t="s">
        <v>85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189" t="s">
        <v>51</v>
      </c>
      <c r="AF7" s="189"/>
      <c r="AG7" s="189"/>
      <c r="AH7" s="189"/>
      <c r="AI7" s="189"/>
      <c r="AJ7" s="189"/>
      <c r="AK7" s="225" t="s">
        <v>52</v>
      </c>
      <c r="AL7" s="226"/>
      <c r="AM7" s="226"/>
      <c r="AN7" s="226"/>
      <c r="AO7" s="226"/>
      <c r="AP7" s="226"/>
      <c r="AQ7" s="226"/>
      <c r="AR7" s="226"/>
      <c r="AS7" s="227"/>
      <c r="AT7" s="181">
        <f>SUM(AT8:BJ52)</f>
        <v>31470421.43</v>
      </c>
      <c r="AU7" s="181"/>
      <c r="AV7" s="181"/>
      <c r="AW7" s="181"/>
      <c r="AX7" s="181"/>
      <c r="AY7" s="181"/>
      <c r="AZ7" s="181"/>
      <c r="BA7" s="181"/>
      <c r="BB7" s="181"/>
      <c r="BC7" s="181"/>
      <c r="BD7" s="181"/>
      <c r="BE7" s="181"/>
      <c r="BF7" s="181"/>
      <c r="BG7" s="181"/>
      <c r="BH7" s="181"/>
      <c r="BI7" s="181"/>
      <c r="BJ7" s="181"/>
      <c r="BK7" s="181">
        <f>SUM(BK8:BV52)</f>
        <v>5271899.92</v>
      </c>
      <c r="BL7" s="181"/>
      <c r="BM7" s="181"/>
      <c r="BN7" s="181"/>
      <c r="BO7" s="181"/>
      <c r="BP7" s="181"/>
      <c r="BQ7" s="181"/>
      <c r="BR7" s="181"/>
      <c r="BS7" s="181"/>
      <c r="BT7" s="181"/>
      <c r="BU7" s="181"/>
      <c r="BV7" s="181"/>
      <c r="BW7" s="181">
        <f>AT7-BK7</f>
        <v>26198521.509999998</v>
      </c>
      <c r="BX7" s="181"/>
      <c r="BY7" s="181"/>
      <c r="BZ7" s="181"/>
      <c r="CA7" s="181"/>
      <c r="CB7" s="181"/>
      <c r="CC7" s="181"/>
      <c r="CD7" s="181"/>
      <c r="CE7" s="181"/>
      <c r="CF7" s="181"/>
      <c r="CG7" s="181"/>
      <c r="CH7" s="20">
        <f>BK7/AT7*100</f>
        <v>16.751920312622264</v>
      </c>
      <c r="CJ7" s="193"/>
      <c r="CK7" s="193"/>
      <c r="CL7" s="193"/>
      <c r="CM7" s="192"/>
      <c r="CN7" s="192"/>
      <c r="CO7" s="192"/>
      <c r="CP7" s="192"/>
      <c r="CQ7" s="192"/>
      <c r="CR7" s="192"/>
      <c r="CS7" s="192"/>
      <c r="CT7" s="192"/>
      <c r="CU7" s="192"/>
      <c r="CV7" s="192"/>
      <c r="CW7" s="192"/>
      <c r="CX7" s="192"/>
      <c r="CY7" s="192"/>
      <c r="CZ7" s="192"/>
      <c r="DA7" s="192"/>
      <c r="DB7" s="192"/>
      <c r="DC7" s="192"/>
      <c r="DD7" s="192"/>
      <c r="DE7" s="192"/>
      <c r="DF7" s="192"/>
      <c r="DG7" s="192"/>
      <c r="DH7" s="192"/>
      <c r="DI7" s="192"/>
      <c r="DJ7" s="192"/>
      <c r="DK7" s="192"/>
      <c r="DL7" s="192"/>
      <c r="DM7" s="192"/>
      <c r="DN7" s="192"/>
      <c r="DO7" s="192"/>
      <c r="DP7" s="192"/>
      <c r="DQ7" s="192"/>
      <c r="DR7" s="192"/>
      <c r="DS7" s="192"/>
      <c r="DT7" s="192"/>
      <c r="DU7" s="192"/>
      <c r="DV7" s="192"/>
      <c r="DW7" s="192"/>
      <c r="DX7" s="192"/>
      <c r="DY7" s="192"/>
    </row>
    <row r="8" spans="1:129" s="22" customFormat="1" ht="12.75">
      <c r="A8" s="222" t="s">
        <v>140</v>
      </c>
      <c r="B8" s="223"/>
      <c r="C8" s="223"/>
      <c r="D8" s="223"/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223"/>
      <c r="U8" s="223"/>
      <c r="V8" s="223"/>
      <c r="W8" s="223"/>
      <c r="X8" s="223"/>
      <c r="Y8" s="223"/>
      <c r="Z8" s="223"/>
      <c r="AA8" s="223"/>
      <c r="AB8" s="223"/>
      <c r="AC8" s="223"/>
      <c r="AD8" s="224"/>
      <c r="AE8" s="201">
        <v>200</v>
      </c>
      <c r="AF8" s="202"/>
      <c r="AG8" s="202"/>
      <c r="AH8" s="202"/>
      <c r="AI8" s="202"/>
      <c r="AJ8" s="203"/>
      <c r="AK8" s="207" t="s">
        <v>115</v>
      </c>
      <c r="AL8" s="208"/>
      <c r="AM8" s="208"/>
      <c r="AN8" s="208"/>
      <c r="AO8" s="208"/>
      <c r="AP8" s="208"/>
      <c r="AQ8" s="208"/>
      <c r="AR8" s="208"/>
      <c r="AS8" s="209"/>
      <c r="AT8" s="194">
        <v>656600</v>
      </c>
      <c r="AU8" s="195"/>
      <c r="AV8" s="195"/>
      <c r="AW8" s="195"/>
      <c r="AX8" s="195"/>
      <c r="AY8" s="195"/>
      <c r="AZ8" s="195"/>
      <c r="BA8" s="195"/>
      <c r="BB8" s="195"/>
      <c r="BC8" s="195"/>
      <c r="BD8" s="195"/>
      <c r="BE8" s="195"/>
      <c r="BF8" s="195"/>
      <c r="BG8" s="195"/>
      <c r="BH8" s="195"/>
      <c r="BI8" s="195"/>
      <c r="BJ8" s="196"/>
      <c r="BK8" s="194">
        <v>118557.1</v>
      </c>
      <c r="BL8" s="195"/>
      <c r="BM8" s="195"/>
      <c r="BN8" s="195"/>
      <c r="BO8" s="195"/>
      <c r="BP8" s="195"/>
      <c r="BQ8" s="195"/>
      <c r="BR8" s="195"/>
      <c r="BS8" s="195"/>
      <c r="BT8" s="195"/>
      <c r="BU8" s="195"/>
      <c r="BV8" s="196"/>
      <c r="BW8" s="194">
        <f>AT8-BK8</f>
        <v>538042.9</v>
      </c>
      <c r="BX8" s="195"/>
      <c r="BY8" s="195"/>
      <c r="BZ8" s="195"/>
      <c r="CA8" s="195"/>
      <c r="CB8" s="195"/>
      <c r="CC8" s="195"/>
      <c r="CD8" s="195"/>
      <c r="CE8" s="195"/>
      <c r="CF8" s="195"/>
      <c r="CG8" s="196"/>
    </row>
    <row r="9" spans="1:129" s="19" customFormat="1" ht="119.25" customHeight="1">
      <c r="A9" s="200" t="s">
        <v>114</v>
      </c>
      <c r="B9" s="200"/>
      <c r="C9" s="200"/>
      <c r="D9" s="200"/>
      <c r="E9" s="200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  <c r="R9" s="200"/>
      <c r="S9" s="200"/>
      <c r="T9" s="200"/>
      <c r="U9" s="200"/>
      <c r="V9" s="200"/>
      <c r="W9" s="200"/>
      <c r="X9" s="200"/>
      <c r="Y9" s="200"/>
      <c r="Z9" s="200"/>
      <c r="AA9" s="200"/>
      <c r="AB9" s="200"/>
      <c r="AC9" s="200"/>
      <c r="AD9" s="200"/>
      <c r="AE9" s="204"/>
      <c r="AF9" s="205"/>
      <c r="AG9" s="205"/>
      <c r="AH9" s="205"/>
      <c r="AI9" s="205"/>
      <c r="AJ9" s="206"/>
      <c r="AK9" s="210"/>
      <c r="AL9" s="211"/>
      <c r="AM9" s="211"/>
      <c r="AN9" s="211"/>
      <c r="AO9" s="211"/>
      <c r="AP9" s="211"/>
      <c r="AQ9" s="211"/>
      <c r="AR9" s="211"/>
      <c r="AS9" s="212"/>
      <c r="AT9" s="197"/>
      <c r="AU9" s="198"/>
      <c r="AV9" s="198"/>
      <c r="AW9" s="198"/>
      <c r="AX9" s="198"/>
      <c r="AY9" s="198"/>
      <c r="AZ9" s="198"/>
      <c r="BA9" s="198"/>
      <c r="BB9" s="198"/>
      <c r="BC9" s="198"/>
      <c r="BD9" s="198"/>
      <c r="BE9" s="198"/>
      <c r="BF9" s="198"/>
      <c r="BG9" s="198"/>
      <c r="BH9" s="198"/>
      <c r="BI9" s="198"/>
      <c r="BJ9" s="199"/>
      <c r="BK9" s="197"/>
      <c r="BL9" s="198"/>
      <c r="BM9" s="198"/>
      <c r="BN9" s="198"/>
      <c r="BO9" s="198"/>
      <c r="BP9" s="198"/>
      <c r="BQ9" s="198"/>
      <c r="BR9" s="198"/>
      <c r="BS9" s="198"/>
      <c r="BT9" s="198"/>
      <c r="BU9" s="198"/>
      <c r="BV9" s="199"/>
      <c r="BW9" s="197"/>
      <c r="BX9" s="198"/>
      <c r="BY9" s="198"/>
      <c r="BZ9" s="198"/>
      <c r="CA9" s="198"/>
      <c r="CB9" s="198"/>
      <c r="CC9" s="198"/>
      <c r="CD9" s="198"/>
      <c r="CE9" s="198"/>
      <c r="CF9" s="198"/>
      <c r="CG9" s="199"/>
      <c r="CH9" s="20">
        <f>BK8/AT8*100</f>
        <v>18.05621382881511</v>
      </c>
      <c r="CJ9" s="23"/>
      <c r="CK9" s="23"/>
      <c r="CL9" s="23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</row>
    <row r="10" spans="1:129" s="19" customFormat="1" ht="118.5" customHeight="1">
      <c r="A10" s="62" t="s">
        <v>116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159">
        <v>200</v>
      </c>
      <c r="AF10" s="159"/>
      <c r="AG10" s="159"/>
      <c r="AH10" s="159"/>
      <c r="AI10" s="159"/>
      <c r="AJ10" s="159"/>
      <c r="AK10" s="163" t="s">
        <v>117</v>
      </c>
      <c r="AL10" s="163"/>
      <c r="AM10" s="163"/>
      <c r="AN10" s="163"/>
      <c r="AO10" s="163"/>
      <c r="AP10" s="163"/>
      <c r="AQ10" s="163"/>
      <c r="AR10" s="163"/>
      <c r="AS10" s="163"/>
      <c r="AT10" s="158">
        <v>50800</v>
      </c>
      <c r="AU10" s="158"/>
      <c r="AV10" s="158"/>
      <c r="AW10" s="158"/>
      <c r="AX10" s="158"/>
      <c r="AY10" s="158"/>
      <c r="AZ10" s="158"/>
      <c r="BA10" s="158"/>
      <c r="BB10" s="158"/>
      <c r="BC10" s="158"/>
      <c r="BD10" s="158"/>
      <c r="BE10" s="158"/>
      <c r="BF10" s="158"/>
      <c r="BG10" s="158"/>
      <c r="BH10" s="158"/>
      <c r="BI10" s="158"/>
      <c r="BJ10" s="158"/>
      <c r="BK10" s="158" t="s">
        <v>28</v>
      </c>
      <c r="BL10" s="158"/>
      <c r="BM10" s="158"/>
      <c r="BN10" s="158"/>
      <c r="BO10" s="158"/>
      <c r="BP10" s="158"/>
      <c r="BQ10" s="158"/>
      <c r="BR10" s="158"/>
      <c r="BS10" s="158"/>
      <c r="BT10" s="158"/>
      <c r="BU10" s="158"/>
      <c r="BV10" s="158"/>
      <c r="BW10" s="158">
        <f>AT10</f>
        <v>50800</v>
      </c>
      <c r="BX10" s="158"/>
      <c r="BY10" s="158"/>
      <c r="BZ10" s="158"/>
      <c r="CA10" s="158"/>
      <c r="CB10" s="158"/>
      <c r="CC10" s="158"/>
      <c r="CD10" s="158"/>
      <c r="CE10" s="158"/>
      <c r="CF10" s="158"/>
      <c r="CG10" s="158"/>
      <c r="CH10" s="20" t="e">
        <f t="shared" ref="CH10:CH52" si="0">BK10/AT10*100</f>
        <v>#VALUE!</v>
      </c>
      <c r="CJ10" s="23"/>
      <c r="CK10" s="23"/>
      <c r="CL10" s="23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</row>
    <row r="11" spans="1:129" s="19" customFormat="1" ht="132.75" customHeight="1">
      <c r="A11" s="62" t="s">
        <v>118</v>
      </c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59">
        <v>200</v>
      </c>
      <c r="AF11" s="159"/>
      <c r="AG11" s="159"/>
      <c r="AH11" s="159"/>
      <c r="AI11" s="159"/>
      <c r="AJ11" s="159"/>
      <c r="AK11" s="163" t="s">
        <v>2</v>
      </c>
      <c r="AL11" s="163"/>
      <c r="AM11" s="163"/>
      <c r="AN11" s="163"/>
      <c r="AO11" s="163"/>
      <c r="AP11" s="163"/>
      <c r="AQ11" s="163"/>
      <c r="AR11" s="163"/>
      <c r="AS11" s="163"/>
      <c r="AT11" s="158">
        <v>213600</v>
      </c>
      <c r="AU11" s="158"/>
      <c r="AV11" s="158"/>
      <c r="AW11" s="158"/>
      <c r="AX11" s="158"/>
      <c r="AY11" s="158"/>
      <c r="AZ11" s="158"/>
      <c r="BA11" s="158"/>
      <c r="BB11" s="158"/>
      <c r="BC11" s="158"/>
      <c r="BD11" s="158"/>
      <c r="BE11" s="158"/>
      <c r="BF11" s="158"/>
      <c r="BG11" s="158"/>
      <c r="BH11" s="158"/>
      <c r="BI11" s="158"/>
      <c r="BJ11" s="158"/>
      <c r="BK11" s="158">
        <v>31134.11</v>
      </c>
      <c r="BL11" s="158"/>
      <c r="BM11" s="158"/>
      <c r="BN11" s="158"/>
      <c r="BO11" s="158"/>
      <c r="BP11" s="158"/>
      <c r="BQ11" s="158"/>
      <c r="BR11" s="158"/>
      <c r="BS11" s="158"/>
      <c r="BT11" s="158"/>
      <c r="BU11" s="158"/>
      <c r="BV11" s="158"/>
      <c r="BW11" s="158">
        <f>AT11-BK11</f>
        <v>182465.89</v>
      </c>
      <c r="BX11" s="158"/>
      <c r="BY11" s="158"/>
      <c r="BZ11" s="158"/>
      <c r="CA11" s="158"/>
      <c r="CB11" s="158"/>
      <c r="CC11" s="158"/>
      <c r="CD11" s="158"/>
      <c r="CE11" s="158"/>
      <c r="CF11" s="158"/>
      <c r="CG11" s="158"/>
      <c r="CH11" s="20">
        <f t="shared" si="0"/>
        <v>14.575894194756556</v>
      </c>
      <c r="CJ11" s="23"/>
      <c r="CK11" s="23"/>
      <c r="CL11" s="23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</row>
    <row r="12" spans="1:129" s="19" customFormat="1" ht="136.5" customHeight="1">
      <c r="A12" s="62" t="s">
        <v>120</v>
      </c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59">
        <v>200</v>
      </c>
      <c r="AF12" s="159"/>
      <c r="AG12" s="159"/>
      <c r="AH12" s="159"/>
      <c r="AI12" s="159"/>
      <c r="AJ12" s="159"/>
      <c r="AK12" s="163" t="s">
        <v>119</v>
      </c>
      <c r="AL12" s="163"/>
      <c r="AM12" s="163"/>
      <c r="AN12" s="163"/>
      <c r="AO12" s="163"/>
      <c r="AP12" s="163"/>
      <c r="AQ12" s="163"/>
      <c r="AR12" s="163"/>
      <c r="AS12" s="163"/>
      <c r="AT12" s="158">
        <v>100000</v>
      </c>
      <c r="AU12" s="158"/>
      <c r="AV12" s="158"/>
      <c r="AW12" s="158"/>
      <c r="AX12" s="158"/>
      <c r="AY12" s="158"/>
      <c r="AZ12" s="158"/>
      <c r="BA12" s="158"/>
      <c r="BB12" s="158"/>
      <c r="BC12" s="158"/>
      <c r="BD12" s="158"/>
      <c r="BE12" s="158"/>
      <c r="BF12" s="158"/>
      <c r="BG12" s="158"/>
      <c r="BH12" s="158"/>
      <c r="BI12" s="158"/>
      <c r="BJ12" s="158"/>
      <c r="BK12" s="158">
        <v>21000</v>
      </c>
      <c r="BL12" s="158"/>
      <c r="BM12" s="158"/>
      <c r="BN12" s="158"/>
      <c r="BO12" s="158"/>
      <c r="BP12" s="158"/>
      <c r="BQ12" s="158"/>
      <c r="BR12" s="158"/>
      <c r="BS12" s="158"/>
      <c r="BT12" s="158"/>
      <c r="BU12" s="158"/>
      <c r="BV12" s="158"/>
      <c r="BW12" s="158">
        <f>AT12-BK12</f>
        <v>79000</v>
      </c>
      <c r="BX12" s="158"/>
      <c r="BY12" s="158"/>
      <c r="BZ12" s="158"/>
      <c r="CA12" s="158"/>
      <c r="CB12" s="158"/>
      <c r="CC12" s="158"/>
      <c r="CD12" s="158"/>
      <c r="CE12" s="158"/>
      <c r="CF12" s="158"/>
      <c r="CG12" s="158"/>
      <c r="CH12" s="20">
        <f t="shared" si="0"/>
        <v>21</v>
      </c>
      <c r="CJ12" s="23"/>
      <c r="CK12" s="23"/>
      <c r="CL12" s="23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</row>
    <row r="13" spans="1:129" s="26" customFormat="1" ht="147" customHeight="1">
      <c r="A13" s="64" t="s">
        <v>268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6"/>
      <c r="AD13" s="33"/>
      <c r="AE13" s="217">
        <v>200</v>
      </c>
      <c r="AF13" s="218"/>
      <c r="AG13" s="218"/>
      <c r="AH13" s="218"/>
      <c r="AI13" s="218"/>
      <c r="AJ13" s="219"/>
      <c r="AK13" s="228" t="s">
        <v>266</v>
      </c>
      <c r="AL13" s="229"/>
      <c r="AM13" s="229"/>
      <c r="AN13" s="229"/>
      <c r="AO13" s="229"/>
      <c r="AP13" s="229"/>
      <c r="AQ13" s="229"/>
      <c r="AR13" s="229"/>
      <c r="AS13" s="230"/>
      <c r="AT13" s="166">
        <v>16400</v>
      </c>
      <c r="AU13" s="167"/>
      <c r="AV13" s="167"/>
      <c r="AW13" s="167"/>
      <c r="AX13" s="167"/>
      <c r="AY13" s="167"/>
      <c r="AZ13" s="167"/>
      <c r="BA13" s="167"/>
      <c r="BB13" s="167"/>
      <c r="BC13" s="167"/>
      <c r="BD13" s="167"/>
      <c r="BE13" s="167"/>
      <c r="BF13" s="167"/>
      <c r="BG13" s="167"/>
      <c r="BH13" s="167"/>
      <c r="BI13" s="167"/>
      <c r="BJ13" s="168"/>
      <c r="BK13" s="231" t="s">
        <v>28</v>
      </c>
      <c r="BL13" s="232"/>
      <c r="BM13" s="232"/>
      <c r="BN13" s="232"/>
      <c r="BO13" s="232"/>
      <c r="BP13" s="232"/>
      <c r="BQ13" s="232"/>
      <c r="BR13" s="232"/>
      <c r="BS13" s="232"/>
      <c r="BT13" s="232"/>
      <c r="BU13" s="232"/>
      <c r="BV13" s="233"/>
      <c r="BW13" s="162">
        <f>AT13</f>
        <v>16400</v>
      </c>
      <c r="BX13" s="162"/>
      <c r="BY13" s="162"/>
      <c r="BZ13" s="162"/>
      <c r="CA13" s="162"/>
      <c r="CB13" s="162"/>
      <c r="CC13" s="162"/>
      <c r="CD13" s="162"/>
      <c r="CE13" s="162"/>
      <c r="CF13" s="162"/>
      <c r="CG13" s="162"/>
      <c r="CH13" s="26" t="e">
        <f t="shared" ref="CH13" si="1">BK13/AT13*100</f>
        <v>#VALUE!</v>
      </c>
      <c r="CJ13" s="29"/>
      <c r="CK13" s="29"/>
      <c r="CL13" s="29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</row>
    <row r="14" spans="1:129" s="19" customFormat="1" ht="147" customHeight="1">
      <c r="A14" s="93" t="s">
        <v>207</v>
      </c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5"/>
      <c r="AD14" s="21"/>
      <c r="AE14" s="214">
        <v>200</v>
      </c>
      <c r="AF14" s="215"/>
      <c r="AG14" s="215"/>
      <c r="AH14" s="215"/>
      <c r="AI14" s="215"/>
      <c r="AJ14" s="216"/>
      <c r="AK14" s="169" t="s">
        <v>206</v>
      </c>
      <c r="AL14" s="170"/>
      <c r="AM14" s="170"/>
      <c r="AN14" s="170"/>
      <c r="AO14" s="170"/>
      <c r="AP14" s="170"/>
      <c r="AQ14" s="170"/>
      <c r="AR14" s="170"/>
      <c r="AS14" s="171"/>
      <c r="AT14" s="166">
        <v>21000</v>
      </c>
      <c r="AU14" s="167"/>
      <c r="AV14" s="167"/>
      <c r="AW14" s="167"/>
      <c r="AX14" s="167"/>
      <c r="AY14" s="167"/>
      <c r="AZ14" s="167"/>
      <c r="BA14" s="167"/>
      <c r="BB14" s="167"/>
      <c r="BC14" s="167"/>
      <c r="BD14" s="167"/>
      <c r="BE14" s="167"/>
      <c r="BF14" s="167"/>
      <c r="BG14" s="167"/>
      <c r="BH14" s="167"/>
      <c r="BI14" s="167"/>
      <c r="BJ14" s="168"/>
      <c r="BK14" s="166" t="s">
        <v>28</v>
      </c>
      <c r="BL14" s="167"/>
      <c r="BM14" s="167"/>
      <c r="BN14" s="167"/>
      <c r="BO14" s="167"/>
      <c r="BP14" s="167"/>
      <c r="BQ14" s="167"/>
      <c r="BR14" s="167"/>
      <c r="BS14" s="167"/>
      <c r="BT14" s="167"/>
      <c r="BU14" s="167"/>
      <c r="BV14" s="168"/>
      <c r="BW14" s="158">
        <f>AT14</f>
        <v>21000</v>
      </c>
      <c r="BX14" s="158"/>
      <c r="BY14" s="158"/>
      <c r="BZ14" s="158"/>
      <c r="CA14" s="158"/>
      <c r="CB14" s="158"/>
      <c r="CC14" s="158"/>
      <c r="CD14" s="158"/>
      <c r="CE14" s="158"/>
      <c r="CF14" s="158"/>
      <c r="CG14" s="158"/>
      <c r="CH14" s="19" t="e">
        <f t="shared" si="0"/>
        <v>#VALUE!</v>
      </c>
      <c r="CJ14" s="23"/>
      <c r="CK14" s="23"/>
      <c r="CL14" s="23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</row>
    <row r="15" spans="1:129" s="19" customFormat="1" ht="114" customHeight="1">
      <c r="A15" s="62" t="s">
        <v>122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164">
        <v>200</v>
      </c>
      <c r="AF15" s="164"/>
      <c r="AG15" s="164"/>
      <c r="AH15" s="164"/>
      <c r="AI15" s="164"/>
      <c r="AJ15" s="164"/>
      <c r="AK15" s="163" t="s">
        <v>121</v>
      </c>
      <c r="AL15" s="163"/>
      <c r="AM15" s="163"/>
      <c r="AN15" s="163"/>
      <c r="AO15" s="163"/>
      <c r="AP15" s="163"/>
      <c r="AQ15" s="163"/>
      <c r="AR15" s="163"/>
      <c r="AS15" s="163"/>
      <c r="AT15" s="158">
        <v>4859000</v>
      </c>
      <c r="AU15" s="158"/>
      <c r="AV15" s="158"/>
      <c r="AW15" s="158"/>
      <c r="AX15" s="158"/>
      <c r="AY15" s="158"/>
      <c r="AZ15" s="158"/>
      <c r="BA15" s="158"/>
      <c r="BB15" s="158"/>
      <c r="BC15" s="158"/>
      <c r="BD15" s="158"/>
      <c r="BE15" s="158"/>
      <c r="BF15" s="158"/>
      <c r="BG15" s="158"/>
      <c r="BH15" s="158"/>
      <c r="BI15" s="158"/>
      <c r="BJ15" s="158"/>
      <c r="BK15" s="158">
        <v>700370.06</v>
      </c>
      <c r="BL15" s="158"/>
      <c r="BM15" s="158"/>
      <c r="BN15" s="158"/>
      <c r="BO15" s="158"/>
      <c r="BP15" s="158"/>
      <c r="BQ15" s="158"/>
      <c r="BR15" s="158"/>
      <c r="BS15" s="158"/>
      <c r="BT15" s="158"/>
      <c r="BU15" s="158"/>
      <c r="BV15" s="158"/>
      <c r="BW15" s="158">
        <f>AT15-BK15</f>
        <v>4158629.94</v>
      </c>
      <c r="BX15" s="158"/>
      <c r="BY15" s="158"/>
      <c r="BZ15" s="158"/>
      <c r="CA15" s="158"/>
      <c r="CB15" s="158"/>
      <c r="CC15" s="158"/>
      <c r="CD15" s="158"/>
      <c r="CE15" s="158"/>
      <c r="CF15" s="158"/>
      <c r="CG15" s="158"/>
      <c r="CH15" s="20">
        <f t="shared" si="0"/>
        <v>14.413872401728753</v>
      </c>
      <c r="CJ15" s="23"/>
      <c r="CK15" s="23"/>
      <c r="CL15" s="23"/>
      <c r="CM15" s="25"/>
      <c r="CN15" s="25"/>
      <c r="CO15" s="25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</row>
    <row r="16" spans="1:129" s="19" customFormat="1" ht="150" customHeight="1">
      <c r="A16" s="62" t="s">
        <v>128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164">
        <v>200</v>
      </c>
      <c r="AF16" s="164"/>
      <c r="AG16" s="164"/>
      <c r="AH16" s="164"/>
      <c r="AI16" s="164"/>
      <c r="AJ16" s="164"/>
      <c r="AK16" s="163" t="s">
        <v>123</v>
      </c>
      <c r="AL16" s="163"/>
      <c r="AM16" s="163"/>
      <c r="AN16" s="163"/>
      <c r="AO16" s="163"/>
      <c r="AP16" s="163"/>
      <c r="AQ16" s="163"/>
      <c r="AR16" s="163"/>
      <c r="AS16" s="163"/>
      <c r="AT16" s="158">
        <v>252100</v>
      </c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  <c r="BJ16" s="158"/>
      <c r="BK16" s="158" t="s">
        <v>28</v>
      </c>
      <c r="BL16" s="158"/>
      <c r="BM16" s="158"/>
      <c r="BN16" s="158"/>
      <c r="BO16" s="158"/>
      <c r="BP16" s="158"/>
      <c r="BQ16" s="158"/>
      <c r="BR16" s="158"/>
      <c r="BS16" s="158"/>
      <c r="BT16" s="158"/>
      <c r="BU16" s="158"/>
      <c r="BV16" s="158"/>
      <c r="BW16" s="158">
        <f>AT16</f>
        <v>252100</v>
      </c>
      <c r="BX16" s="158"/>
      <c r="BY16" s="158"/>
      <c r="BZ16" s="158"/>
      <c r="CA16" s="158"/>
      <c r="CB16" s="158"/>
      <c r="CC16" s="158"/>
      <c r="CD16" s="158"/>
      <c r="CE16" s="158"/>
      <c r="CF16" s="158"/>
      <c r="CG16" s="158"/>
      <c r="CH16" s="20" t="e">
        <f t="shared" si="0"/>
        <v>#VALUE!</v>
      </c>
      <c r="CJ16" s="23"/>
      <c r="CK16" s="23"/>
      <c r="CL16" s="23"/>
      <c r="CM16" s="25"/>
      <c r="CN16" s="25"/>
      <c r="CO16" s="25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</row>
    <row r="17" spans="1:129" s="19" customFormat="1" ht="129" customHeight="1">
      <c r="A17" s="62" t="s">
        <v>124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164">
        <v>200</v>
      </c>
      <c r="AF17" s="164"/>
      <c r="AG17" s="164"/>
      <c r="AH17" s="164"/>
      <c r="AI17" s="164"/>
      <c r="AJ17" s="164"/>
      <c r="AK17" s="163" t="s">
        <v>125</v>
      </c>
      <c r="AL17" s="163"/>
      <c r="AM17" s="163"/>
      <c r="AN17" s="163"/>
      <c r="AO17" s="163"/>
      <c r="AP17" s="163"/>
      <c r="AQ17" s="163"/>
      <c r="AR17" s="163"/>
      <c r="AS17" s="163"/>
      <c r="AT17" s="158">
        <v>1543600</v>
      </c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  <c r="BI17" s="158"/>
      <c r="BJ17" s="158"/>
      <c r="BK17" s="158">
        <v>170389.54</v>
      </c>
      <c r="BL17" s="158"/>
      <c r="BM17" s="158"/>
      <c r="BN17" s="158"/>
      <c r="BO17" s="158"/>
      <c r="BP17" s="158"/>
      <c r="BQ17" s="158"/>
      <c r="BR17" s="158"/>
      <c r="BS17" s="158"/>
      <c r="BT17" s="158"/>
      <c r="BU17" s="158"/>
      <c r="BV17" s="158"/>
      <c r="BW17" s="158">
        <f>AT17-BK17</f>
        <v>1373210.46</v>
      </c>
      <c r="BX17" s="158"/>
      <c r="BY17" s="158"/>
      <c r="BZ17" s="158"/>
      <c r="CA17" s="158"/>
      <c r="CB17" s="158"/>
      <c r="CC17" s="158"/>
      <c r="CD17" s="158"/>
      <c r="CE17" s="158"/>
      <c r="CF17" s="158"/>
      <c r="CG17" s="158"/>
      <c r="CH17" s="20">
        <f t="shared" si="0"/>
        <v>11.038451671417466</v>
      </c>
      <c r="CJ17" s="23"/>
      <c r="CK17" s="23"/>
      <c r="CL17" s="23"/>
      <c r="CM17" s="25"/>
      <c r="CN17" s="25"/>
      <c r="CO17" s="25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</row>
    <row r="18" spans="1:129" s="19" customFormat="1" ht="108" customHeight="1">
      <c r="A18" s="62" t="s">
        <v>198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164">
        <v>200</v>
      </c>
      <c r="AF18" s="164"/>
      <c r="AG18" s="164"/>
      <c r="AH18" s="164"/>
      <c r="AI18" s="164"/>
      <c r="AJ18" s="164"/>
      <c r="AK18" s="163" t="s">
        <v>199</v>
      </c>
      <c r="AL18" s="163"/>
      <c r="AM18" s="163"/>
      <c r="AN18" s="163"/>
      <c r="AO18" s="163"/>
      <c r="AP18" s="163"/>
      <c r="AQ18" s="163"/>
      <c r="AR18" s="163"/>
      <c r="AS18" s="163"/>
      <c r="AT18" s="158">
        <v>1000</v>
      </c>
      <c r="AU18" s="158"/>
      <c r="AV18" s="158"/>
      <c r="AW18" s="158"/>
      <c r="AX18" s="158"/>
      <c r="AY18" s="158"/>
      <c r="AZ18" s="158"/>
      <c r="BA18" s="158"/>
      <c r="BB18" s="158"/>
      <c r="BC18" s="158"/>
      <c r="BD18" s="158"/>
      <c r="BE18" s="158"/>
      <c r="BF18" s="158"/>
      <c r="BG18" s="158"/>
      <c r="BH18" s="158"/>
      <c r="BI18" s="158"/>
      <c r="BJ18" s="158"/>
      <c r="BK18" s="158" t="s">
        <v>28</v>
      </c>
      <c r="BL18" s="158"/>
      <c r="BM18" s="158"/>
      <c r="BN18" s="158"/>
      <c r="BO18" s="158"/>
      <c r="BP18" s="158"/>
      <c r="BQ18" s="158"/>
      <c r="BR18" s="158"/>
      <c r="BS18" s="158"/>
      <c r="BT18" s="158"/>
      <c r="BU18" s="158"/>
      <c r="BV18" s="158"/>
      <c r="BW18" s="158">
        <f>AT18</f>
        <v>1000</v>
      </c>
      <c r="BX18" s="158"/>
      <c r="BY18" s="158"/>
      <c r="BZ18" s="158"/>
      <c r="CA18" s="158"/>
      <c r="CB18" s="158"/>
      <c r="CC18" s="158"/>
      <c r="CD18" s="158"/>
      <c r="CE18" s="158"/>
      <c r="CF18" s="158"/>
      <c r="CG18" s="158"/>
      <c r="CH18" s="20" t="e">
        <f>BK18/AT18*100</f>
        <v>#VALUE!</v>
      </c>
      <c r="CJ18" s="23"/>
      <c r="CK18" s="23"/>
      <c r="CL18" s="23"/>
      <c r="CM18" s="25"/>
      <c r="CN18" s="25"/>
      <c r="CO18" s="25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</row>
    <row r="19" spans="1:129" s="19" customFormat="1" ht="102" customHeight="1">
      <c r="A19" s="62" t="s">
        <v>127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164">
        <v>200</v>
      </c>
      <c r="AF19" s="164"/>
      <c r="AG19" s="164"/>
      <c r="AH19" s="164"/>
      <c r="AI19" s="164"/>
      <c r="AJ19" s="164"/>
      <c r="AK19" s="163" t="s">
        <v>126</v>
      </c>
      <c r="AL19" s="163"/>
      <c r="AM19" s="163"/>
      <c r="AN19" s="163"/>
      <c r="AO19" s="163"/>
      <c r="AP19" s="163"/>
      <c r="AQ19" s="163"/>
      <c r="AR19" s="163"/>
      <c r="AS19" s="163"/>
      <c r="AT19" s="158">
        <v>2743200</v>
      </c>
      <c r="AU19" s="158"/>
      <c r="AV19" s="158"/>
      <c r="AW19" s="158"/>
      <c r="AX19" s="158"/>
      <c r="AY19" s="158"/>
      <c r="AZ19" s="158"/>
      <c r="BA19" s="158"/>
      <c r="BB19" s="158"/>
      <c r="BC19" s="158"/>
      <c r="BD19" s="158"/>
      <c r="BE19" s="158"/>
      <c r="BF19" s="158"/>
      <c r="BG19" s="158"/>
      <c r="BH19" s="158"/>
      <c r="BI19" s="158"/>
      <c r="BJ19" s="158"/>
      <c r="BK19" s="158">
        <v>432952.15</v>
      </c>
      <c r="BL19" s="158"/>
      <c r="BM19" s="158"/>
      <c r="BN19" s="158"/>
      <c r="BO19" s="158"/>
      <c r="BP19" s="158"/>
      <c r="BQ19" s="158"/>
      <c r="BR19" s="158"/>
      <c r="BS19" s="158"/>
      <c r="BT19" s="158"/>
      <c r="BU19" s="158"/>
      <c r="BV19" s="158"/>
      <c r="BW19" s="158">
        <f>AT19-BK19</f>
        <v>2310247.85</v>
      </c>
      <c r="BX19" s="158"/>
      <c r="BY19" s="158"/>
      <c r="BZ19" s="158"/>
      <c r="CA19" s="158"/>
      <c r="CB19" s="158"/>
      <c r="CC19" s="158"/>
      <c r="CD19" s="158"/>
      <c r="CE19" s="158"/>
      <c r="CF19" s="158"/>
      <c r="CG19" s="158"/>
      <c r="CH19" s="20">
        <f t="shared" si="0"/>
        <v>15.782740959463402</v>
      </c>
      <c r="CJ19" s="23"/>
      <c r="CK19" s="23"/>
      <c r="CL19" s="23"/>
      <c r="CM19" s="25"/>
      <c r="CN19" s="25"/>
      <c r="CO19" s="25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</row>
    <row r="20" spans="1:129" s="26" customFormat="1" ht="178.5" customHeight="1">
      <c r="A20" s="161" t="s">
        <v>101</v>
      </c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0">
        <v>200</v>
      </c>
      <c r="AF20" s="160"/>
      <c r="AG20" s="160"/>
      <c r="AH20" s="160"/>
      <c r="AI20" s="160"/>
      <c r="AJ20" s="160"/>
      <c r="AK20" s="172" t="s">
        <v>208</v>
      </c>
      <c r="AL20" s="172"/>
      <c r="AM20" s="172"/>
      <c r="AN20" s="172"/>
      <c r="AO20" s="172"/>
      <c r="AP20" s="172"/>
      <c r="AQ20" s="172"/>
      <c r="AR20" s="172"/>
      <c r="AS20" s="172"/>
      <c r="AT20" s="158">
        <v>200</v>
      </c>
      <c r="AU20" s="158"/>
      <c r="AV20" s="158"/>
      <c r="AW20" s="158"/>
      <c r="AX20" s="158"/>
      <c r="AY20" s="158"/>
      <c r="AZ20" s="158"/>
      <c r="BA20" s="158"/>
      <c r="BB20" s="158"/>
      <c r="BC20" s="158"/>
      <c r="BD20" s="158"/>
      <c r="BE20" s="158"/>
      <c r="BF20" s="158"/>
      <c r="BG20" s="158"/>
      <c r="BH20" s="158"/>
      <c r="BI20" s="158"/>
      <c r="BJ20" s="158"/>
      <c r="BK20" s="162" t="s">
        <v>28</v>
      </c>
      <c r="BL20" s="162"/>
      <c r="BM20" s="162"/>
      <c r="BN20" s="162"/>
      <c r="BO20" s="162"/>
      <c r="BP20" s="162"/>
      <c r="BQ20" s="162"/>
      <c r="BR20" s="162"/>
      <c r="BS20" s="162"/>
      <c r="BT20" s="162"/>
      <c r="BU20" s="162"/>
      <c r="BV20" s="162"/>
      <c r="BW20" s="162">
        <f>AT20</f>
        <v>200</v>
      </c>
      <c r="BX20" s="162"/>
      <c r="BY20" s="162"/>
      <c r="BZ20" s="162"/>
      <c r="CA20" s="162"/>
      <c r="CB20" s="162"/>
      <c r="CC20" s="162"/>
      <c r="CD20" s="162"/>
      <c r="CE20" s="162"/>
      <c r="CF20" s="162"/>
      <c r="CG20" s="162"/>
      <c r="CH20" s="28" t="e">
        <f t="shared" si="0"/>
        <v>#VALUE!</v>
      </c>
      <c r="CJ20" s="29"/>
      <c r="CK20" s="29"/>
      <c r="CL20" s="29"/>
      <c r="CM20" s="30"/>
      <c r="CN20" s="30"/>
      <c r="CO20" s="30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</row>
    <row r="21" spans="1:129" s="19" customFormat="1" ht="87" customHeight="1">
      <c r="A21" s="62" t="s">
        <v>102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159">
        <v>200</v>
      </c>
      <c r="AF21" s="159"/>
      <c r="AG21" s="159"/>
      <c r="AH21" s="159"/>
      <c r="AI21" s="159"/>
      <c r="AJ21" s="159"/>
      <c r="AK21" s="163" t="s">
        <v>103</v>
      </c>
      <c r="AL21" s="163"/>
      <c r="AM21" s="163"/>
      <c r="AN21" s="163"/>
      <c r="AO21" s="163"/>
      <c r="AP21" s="163"/>
      <c r="AQ21" s="163"/>
      <c r="AR21" s="163"/>
      <c r="AS21" s="163"/>
      <c r="AT21" s="158">
        <v>137900</v>
      </c>
      <c r="AU21" s="158"/>
      <c r="AV21" s="158"/>
      <c r="AW21" s="158"/>
      <c r="AX21" s="158"/>
      <c r="AY21" s="158"/>
      <c r="AZ21" s="158"/>
      <c r="BA21" s="158"/>
      <c r="BB21" s="158"/>
      <c r="BC21" s="158"/>
      <c r="BD21" s="158"/>
      <c r="BE21" s="158"/>
      <c r="BF21" s="158"/>
      <c r="BG21" s="158"/>
      <c r="BH21" s="158"/>
      <c r="BI21" s="158"/>
      <c r="BJ21" s="158"/>
      <c r="BK21" s="158" t="s">
        <v>28</v>
      </c>
      <c r="BL21" s="158"/>
      <c r="BM21" s="158"/>
      <c r="BN21" s="158"/>
      <c r="BO21" s="158"/>
      <c r="BP21" s="158"/>
      <c r="BQ21" s="158"/>
      <c r="BR21" s="158"/>
      <c r="BS21" s="158"/>
      <c r="BT21" s="158"/>
      <c r="BU21" s="158"/>
      <c r="BV21" s="158"/>
      <c r="BW21" s="158">
        <f>AT21</f>
        <v>137900</v>
      </c>
      <c r="BX21" s="158"/>
      <c r="BY21" s="158"/>
      <c r="BZ21" s="158"/>
      <c r="CA21" s="158"/>
      <c r="CB21" s="158"/>
      <c r="CC21" s="158"/>
      <c r="CD21" s="158"/>
      <c r="CE21" s="158"/>
      <c r="CF21" s="158"/>
      <c r="CG21" s="158"/>
      <c r="CH21" s="20" t="e">
        <f t="shared" si="0"/>
        <v>#VALUE!</v>
      </c>
      <c r="CJ21" s="23"/>
      <c r="CK21" s="23"/>
      <c r="CL21" s="23"/>
      <c r="CM21" s="25"/>
      <c r="CN21" s="25"/>
      <c r="CO21" s="25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</row>
    <row r="22" spans="1:129" s="19" customFormat="1" ht="116.25" customHeight="1">
      <c r="A22" s="62" t="s">
        <v>105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159">
        <v>200</v>
      </c>
      <c r="AF22" s="159"/>
      <c r="AG22" s="159"/>
      <c r="AH22" s="159"/>
      <c r="AI22" s="159"/>
      <c r="AJ22" s="159"/>
      <c r="AK22" s="163" t="s">
        <v>104</v>
      </c>
      <c r="AL22" s="163"/>
      <c r="AM22" s="163"/>
      <c r="AN22" s="163"/>
      <c r="AO22" s="163"/>
      <c r="AP22" s="163"/>
      <c r="AQ22" s="163"/>
      <c r="AR22" s="163"/>
      <c r="AS22" s="163"/>
      <c r="AT22" s="158">
        <v>32500</v>
      </c>
      <c r="AU22" s="158"/>
      <c r="AV22" s="158"/>
      <c r="AW22" s="158"/>
      <c r="AX22" s="158"/>
      <c r="AY22" s="158"/>
      <c r="AZ22" s="158"/>
      <c r="BA22" s="158"/>
      <c r="BB22" s="158"/>
      <c r="BC22" s="158"/>
      <c r="BD22" s="158"/>
      <c r="BE22" s="158"/>
      <c r="BF22" s="158"/>
      <c r="BG22" s="158"/>
      <c r="BH22" s="158"/>
      <c r="BI22" s="158"/>
      <c r="BJ22" s="158"/>
      <c r="BK22" s="158">
        <v>32500</v>
      </c>
      <c r="BL22" s="158"/>
      <c r="BM22" s="158"/>
      <c r="BN22" s="158"/>
      <c r="BO22" s="158"/>
      <c r="BP22" s="158"/>
      <c r="BQ22" s="158"/>
      <c r="BR22" s="158"/>
      <c r="BS22" s="158"/>
      <c r="BT22" s="158"/>
      <c r="BU22" s="158"/>
      <c r="BV22" s="158"/>
      <c r="BW22" s="158" t="s">
        <v>28</v>
      </c>
      <c r="BX22" s="158"/>
      <c r="BY22" s="158"/>
      <c r="BZ22" s="158"/>
      <c r="CA22" s="158"/>
      <c r="CB22" s="158"/>
      <c r="CC22" s="158"/>
      <c r="CD22" s="158"/>
      <c r="CE22" s="158"/>
      <c r="CF22" s="158"/>
      <c r="CG22" s="158"/>
      <c r="CH22" s="20">
        <f t="shared" si="0"/>
        <v>100</v>
      </c>
      <c r="CJ22" s="23"/>
      <c r="CK22" s="23"/>
      <c r="CL22" s="23"/>
      <c r="CM22" s="25"/>
      <c r="CN22" s="25"/>
      <c r="CO22" s="25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</row>
    <row r="23" spans="1:129" s="26" customFormat="1" ht="116.25" customHeight="1">
      <c r="A23" s="161" t="s">
        <v>203</v>
      </c>
      <c r="B23" s="161"/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65">
        <v>200</v>
      </c>
      <c r="AF23" s="165"/>
      <c r="AG23" s="165"/>
      <c r="AH23" s="165"/>
      <c r="AI23" s="165"/>
      <c r="AJ23" s="165"/>
      <c r="AK23" s="172" t="s">
        <v>202</v>
      </c>
      <c r="AL23" s="172"/>
      <c r="AM23" s="172"/>
      <c r="AN23" s="172"/>
      <c r="AO23" s="172"/>
      <c r="AP23" s="172"/>
      <c r="AQ23" s="172"/>
      <c r="AR23" s="172"/>
      <c r="AS23" s="172"/>
      <c r="AT23" s="158">
        <v>25000</v>
      </c>
      <c r="AU23" s="158"/>
      <c r="AV23" s="158"/>
      <c r="AW23" s="158"/>
      <c r="AX23" s="158"/>
      <c r="AY23" s="158"/>
      <c r="AZ23" s="158"/>
      <c r="BA23" s="158"/>
      <c r="BB23" s="158"/>
      <c r="BC23" s="158"/>
      <c r="BD23" s="158"/>
      <c r="BE23" s="158"/>
      <c r="BF23" s="158"/>
      <c r="BG23" s="158"/>
      <c r="BH23" s="158"/>
      <c r="BI23" s="158"/>
      <c r="BJ23" s="158"/>
      <c r="BK23" s="158">
        <v>20000</v>
      </c>
      <c r="BL23" s="158"/>
      <c r="BM23" s="158"/>
      <c r="BN23" s="158"/>
      <c r="BO23" s="158"/>
      <c r="BP23" s="158"/>
      <c r="BQ23" s="158"/>
      <c r="BR23" s="158"/>
      <c r="BS23" s="158"/>
      <c r="BT23" s="158"/>
      <c r="BU23" s="158"/>
      <c r="BV23" s="158"/>
      <c r="BW23" s="162">
        <f>AT23-BK23</f>
        <v>5000</v>
      </c>
      <c r="BX23" s="162"/>
      <c r="BY23" s="162"/>
      <c r="BZ23" s="162"/>
      <c r="CA23" s="162"/>
      <c r="CB23" s="162"/>
      <c r="CC23" s="162"/>
      <c r="CD23" s="162"/>
      <c r="CE23" s="162"/>
      <c r="CF23" s="162"/>
      <c r="CG23" s="162"/>
      <c r="CH23" s="28">
        <f>BK23/AT23*100</f>
        <v>80</v>
      </c>
      <c r="CJ23" s="29"/>
      <c r="CK23" s="29"/>
      <c r="CL23" s="29"/>
      <c r="CM23" s="30"/>
      <c r="CN23" s="30"/>
      <c r="CO23" s="30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</row>
    <row r="24" spans="1:129" s="19" customFormat="1" ht="85.5" customHeight="1">
      <c r="A24" s="62" t="s">
        <v>282</v>
      </c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59">
        <v>200</v>
      </c>
      <c r="AF24" s="159"/>
      <c r="AG24" s="159"/>
      <c r="AH24" s="159"/>
      <c r="AI24" s="159"/>
      <c r="AJ24" s="159"/>
      <c r="AK24" s="163" t="s">
        <v>281</v>
      </c>
      <c r="AL24" s="163"/>
      <c r="AM24" s="163"/>
      <c r="AN24" s="163"/>
      <c r="AO24" s="163"/>
      <c r="AP24" s="163"/>
      <c r="AQ24" s="163"/>
      <c r="AR24" s="163"/>
      <c r="AS24" s="163"/>
      <c r="AT24" s="158">
        <v>4600</v>
      </c>
      <c r="AU24" s="158"/>
      <c r="AV24" s="158"/>
      <c r="AW24" s="158"/>
      <c r="AX24" s="158"/>
      <c r="AY24" s="158"/>
      <c r="AZ24" s="158"/>
      <c r="BA24" s="158"/>
      <c r="BB24" s="158"/>
      <c r="BC24" s="158"/>
      <c r="BD24" s="158"/>
      <c r="BE24" s="158"/>
      <c r="BF24" s="158"/>
      <c r="BG24" s="158"/>
      <c r="BH24" s="158"/>
      <c r="BI24" s="158"/>
      <c r="BJ24" s="158"/>
      <c r="BK24" s="158">
        <v>4599</v>
      </c>
      <c r="BL24" s="158"/>
      <c r="BM24" s="158"/>
      <c r="BN24" s="158"/>
      <c r="BO24" s="158"/>
      <c r="BP24" s="158"/>
      <c r="BQ24" s="158"/>
      <c r="BR24" s="158"/>
      <c r="BS24" s="158"/>
      <c r="BT24" s="158"/>
      <c r="BU24" s="158"/>
      <c r="BV24" s="158"/>
      <c r="BW24" s="158">
        <f t="shared" ref="BW24" si="2">AT24-BK24</f>
        <v>1</v>
      </c>
      <c r="BX24" s="158"/>
      <c r="BY24" s="158"/>
      <c r="BZ24" s="158"/>
      <c r="CA24" s="158"/>
      <c r="CB24" s="158"/>
      <c r="CC24" s="158"/>
      <c r="CD24" s="158"/>
      <c r="CE24" s="158"/>
      <c r="CF24" s="158"/>
      <c r="CG24" s="158"/>
      <c r="CH24" s="20">
        <f t="shared" ref="CH24" si="3">BK24/AT24*100</f>
        <v>99.978260869565219</v>
      </c>
      <c r="CJ24" s="45"/>
      <c r="CK24" s="45"/>
      <c r="CL24" s="45"/>
      <c r="CM24" s="25"/>
      <c r="CN24" s="25"/>
      <c r="CO24" s="25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</row>
    <row r="25" spans="1:129" s="19" customFormat="1" ht="164.25" customHeight="1">
      <c r="A25" s="62" t="s">
        <v>107</v>
      </c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59">
        <v>200</v>
      </c>
      <c r="AF25" s="159"/>
      <c r="AG25" s="159"/>
      <c r="AH25" s="159"/>
      <c r="AI25" s="159"/>
      <c r="AJ25" s="159"/>
      <c r="AK25" s="163" t="s">
        <v>106</v>
      </c>
      <c r="AL25" s="163"/>
      <c r="AM25" s="163"/>
      <c r="AN25" s="163"/>
      <c r="AO25" s="163"/>
      <c r="AP25" s="163"/>
      <c r="AQ25" s="163"/>
      <c r="AR25" s="163"/>
      <c r="AS25" s="163"/>
      <c r="AT25" s="158">
        <v>150000</v>
      </c>
      <c r="AU25" s="158"/>
      <c r="AV25" s="158"/>
      <c r="AW25" s="158"/>
      <c r="AX25" s="158"/>
      <c r="AY25" s="158"/>
      <c r="AZ25" s="158"/>
      <c r="BA25" s="158"/>
      <c r="BB25" s="158"/>
      <c r="BC25" s="158"/>
      <c r="BD25" s="158"/>
      <c r="BE25" s="158"/>
      <c r="BF25" s="158"/>
      <c r="BG25" s="158"/>
      <c r="BH25" s="158"/>
      <c r="BI25" s="158"/>
      <c r="BJ25" s="158"/>
      <c r="BK25" s="158">
        <v>600</v>
      </c>
      <c r="BL25" s="158"/>
      <c r="BM25" s="158"/>
      <c r="BN25" s="158"/>
      <c r="BO25" s="158"/>
      <c r="BP25" s="158"/>
      <c r="BQ25" s="158"/>
      <c r="BR25" s="158"/>
      <c r="BS25" s="158"/>
      <c r="BT25" s="158"/>
      <c r="BU25" s="158"/>
      <c r="BV25" s="158"/>
      <c r="BW25" s="158">
        <f t="shared" ref="BW25:BW29" si="4">AT25-BK25</f>
        <v>149400</v>
      </c>
      <c r="BX25" s="158"/>
      <c r="BY25" s="158"/>
      <c r="BZ25" s="158"/>
      <c r="CA25" s="158"/>
      <c r="CB25" s="158"/>
      <c r="CC25" s="158"/>
      <c r="CD25" s="158"/>
      <c r="CE25" s="158"/>
      <c r="CF25" s="158"/>
      <c r="CG25" s="158"/>
      <c r="CH25" s="20">
        <f t="shared" si="0"/>
        <v>0.4</v>
      </c>
      <c r="CJ25" s="23"/>
      <c r="CK25" s="23"/>
      <c r="CL25" s="23"/>
      <c r="CM25" s="25"/>
      <c r="CN25" s="25"/>
      <c r="CO25" s="25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</row>
    <row r="26" spans="1:129" s="19" customFormat="1" ht="86.25" customHeight="1">
      <c r="A26" s="62" t="s">
        <v>109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21"/>
      <c r="AE26" s="164">
        <v>200</v>
      </c>
      <c r="AF26" s="164"/>
      <c r="AG26" s="164"/>
      <c r="AH26" s="164"/>
      <c r="AI26" s="164"/>
      <c r="AJ26" s="164"/>
      <c r="AK26" s="163" t="s">
        <v>108</v>
      </c>
      <c r="AL26" s="163"/>
      <c r="AM26" s="163"/>
      <c r="AN26" s="163"/>
      <c r="AO26" s="163"/>
      <c r="AP26" s="163"/>
      <c r="AQ26" s="163"/>
      <c r="AR26" s="163"/>
      <c r="AS26" s="163"/>
      <c r="AT26" s="158">
        <v>250000</v>
      </c>
      <c r="AU26" s="158"/>
      <c r="AV26" s="158"/>
      <c r="AW26" s="158"/>
      <c r="AX26" s="158"/>
      <c r="AY26" s="158"/>
      <c r="AZ26" s="158"/>
      <c r="BA26" s="158"/>
      <c r="BB26" s="158"/>
      <c r="BC26" s="158"/>
      <c r="BD26" s="158"/>
      <c r="BE26" s="158"/>
      <c r="BF26" s="158"/>
      <c r="BG26" s="158"/>
      <c r="BH26" s="158"/>
      <c r="BI26" s="158"/>
      <c r="BJ26" s="158"/>
      <c r="BK26" s="158" t="s">
        <v>28</v>
      </c>
      <c r="BL26" s="158"/>
      <c r="BM26" s="158"/>
      <c r="BN26" s="158"/>
      <c r="BO26" s="158"/>
      <c r="BP26" s="158"/>
      <c r="BQ26" s="158"/>
      <c r="BR26" s="158"/>
      <c r="BS26" s="158"/>
      <c r="BT26" s="158"/>
      <c r="BU26" s="158"/>
      <c r="BV26" s="158"/>
      <c r="BW26" s="158">
        <f>AT26</f>
        <v>250000</v>
      </c>
      <c r="BX26" s="158"/>
      <c r="BY26" s="158"/>
      <c r="BZ26" s="158"/>
      <c r="CA26" s="158"/>
      <c r="CB26" s="158"/>
      <c r="CC26" s="158"/>
      <c r="CD26" s="158"/>
      <c r="CE26" s="158"/>
      <c r="CF26" s="158"/>
      <c r="CG26" s="158"/>
      <c r="CH26" s="20" t="e">
        <f t="shared" si="0"/>
        <v>#VALUE!</v>
      </c>
      <c r="CJ26" s="23"/>
      <c r="CK26" s="23"/>
      <c r="CL26" s="23"/>
      <c r="CM26" s="25"/>
      <c r="CN26" s="25"/>
      <c r="CO26" s="25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</row>
    <row r="27" spans="1:129" s="19" customFormat="1" ht="87.75" customHeight="1">
      <c r="A27" s="62" t="s">
        <v>221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21"/>
      <c r="AE27" s="159">
        <v>200</v>
      </c>
      <c r="AF27" s="159"/>
      <c r="AG27" s="159"/>
      <c r="AH27" s="159"/>
      <c r="AI27" s="159"/>
      <c r="AJ27" s="159"/>
      <c r="AK27" s="163" t="s">
        <v>222</v>
      </c>
      <c r="AL27" s="163"/>
      <c r="AM27" s="163"/>
      <c r="AN27" s="163"/>
      <c r="AO27" s="163"/>
      <c r="AP27" s="163"/>
      <c r="AQ27" s="163"/>
      <c r="AR27" s="163"/>
      <c r="AS27" s="163"/>
      <c r="AT27" s="158">
        <v>150000</v>
      </c>
      <c r="AU27" s="158"/>
      <c r="AV27" s="158"/>
      <c r="AW27" s="158"/>
      <c r="AX27" s="158"/>
      <c r="AY27" s="158"/>
      <c r="AZ27" s="158"/>
      <c r="BA27" s="158"/>
      <c r="BB27" s="158"/>
      <c r="BC27" s="158"/>
      <c r="BD27" s="158"/>
      <c r="BE27" s="158"/>
      <c r="BF27" s="158"/>
      <c r="BG27" s="158"/>
      <c r="BH27" s="158"/>
      <c r="BI27" s="158"/>
      <c r="BJ27" s="158"/>
      <c r="BK27" s="158">
        <v>3389</v>
      </c>
      <c r="BL27" s="158"/>
      <c r="BM27" s="158"/>
      <c r="BN27" s="158"/>
      <c r="BO27" s="158"/>
      <c r="BP27" s="158"/>
      <c r="BQ27" s="158"/>
      <c r="BR27" s="158"/>
      <c r="BS27" s="158"/>
      <c r="BT27" s="158"/>
      <c r="BU27" s="158"/>
      <c r="BV27" s="158"/>
      <c r="BW27" s="158">
        <f>AT27-BK27</f>
        <v>146611</v>
      </c>
      <c r="BX27" s="158"/>
      <c r="BY27" s="158"/>
      <c r="BZ27" s="158"/>
      <c r="CA27" s="158"/>
      <c r="CB27" s="158"/>
      <c r="CC27" s="158"/>
      <c r="CD27" s="158"/>
      <c r="CE27" s="158"/>
      <c r="CF27" s="158"/>
      <c r="CG27" s="158"/>
      <c r="CH27" s="20">
        <f t="shared" ref="CH27" si="5">BK27/AT27*100</f>
        <v>2.2593333333333332</v>
      </c>
      <c r="CJ27" s="23"/>
      <c r="CK27" s="23"/>
      <c r="CL27" s="23"/>
      <c r="CM27" s="25"/>
      <c r="CN27" s="25"/>
      <c r="CO27" s="25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</row>
    <row r="28" spans="1:129" s="26" customFormat="1" ht="75.75" customHeight="1">
      <c r="A28" s="161" t="s">
        <v>234</v>
      </c>
      <c r="B28" s="161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33"/>
      <c r="AE28" s="165">
        <v>200</v>
      </c>
      <c r="AF28" s="165"/>
      <c r="AG28" s="165"/>
      <c r="AH28" s="165"/>
      <c r="AI28" s="165"/>
      <c r="AJ28" s="165"/>
      <c r="AK28" s="172" t="s">
        <v>235</v>
      </c>
      <c r="AL28" s="172"/>
      <c r="AM28" s="172"/>
      <c r="AN28" s="172"/>
      <c r="AO28" s="172"/>
      <c r="AP28" s="172"/>
      <c r="AQ28" s="172"/>
      <c r="AR28" s="172"/>
      <c r="AS28" s="172"/>
      <c r="AT28" s="158">
        <v>155500</v>
      </c>
      <c r="AU28" s="158"/>
      <c r="AV28" s="158"/>
      <c r="AW28" s="158"/>
      <c r="AX28" s="158"/>
      <c r="AY28" s="158"/>
      <c r="AZ28" s="158"/>
      <c r="BA28" s="158"/>
      <c r="BB28" s="158"/>
      <c r="BC28" s="158"/>
      <c r="BD28" s="158"/>
      <c r="BE28" s="158"/>
      <c r="BF28" s="158"/>
      <c r="BG28" s="158"/>
      <c r="BH28" s="158"/>
      <c r="BI28" s="158"/>
      <c r="BJ28" s="158"/>
      <c r="BK28" s="162">
        <v>115244</v>
      </c>
      <c r="BL28" s="162"/>
      <c r="BM28" s="162"/>
      <c r="BN28" s="162"/>
      <c r="BO28" s="162"/>
      <c r="BP28" s="162"/>
      <c r="BQ28" s="162"/>
      <c r="BR28" s="162"/>
      <c r="BS28" s="162"/>
      <c r="BT28" s="162"/>
      <c r="BU28" s="162"/>
      <c r="BV28" s="162"/>
      <c r="BW28" s="162">
        <f t="shared" si="4"/>
        <v>40256</v>
      </c>
      <c r="BX28" s="162"/>
      <c r="BY28" s="162"/>
      <c r="BZ28" s="162"/>
      <c r="CA28" s="162"/>
      <c r="CB28" s="162"/>
      <c r="CC28" s="162"/>
      <c r="CD28" s="162"/>
      <c r="CE28" s="162"/>
      <c r="CF28" s="162"/>
      <c r="CG28" s="162"/>
      <c r="CH28" s="28">
        <f t="shared" ref="CH28:CH30" si="6">BK28/AT28*100</f>
        <v>74.111897106109325</v>
      </c>
      <c r="CJ28" s="29"/>
      <c r="CK28" s="29"/>
      <c r="CL28" s="29"/>
      <c r="CM28" s="30"/>
      <c r="CN28" s="30"/>
      <c r="CO28" s="30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</row>
    <row r="29" spans="1:129" s="26" customFormat="1" ht="81.75" customHeight="1">
      <c r="A29" s="161" t="s">
        <v>236</v>
      </c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33"/>
      <c r="AE29" s="165">
        <v>200</v>
      </c>
      <c r="AF29" s="165"/>
      <c r="AG29" s="165"/>
      <c r="AH29" s="165"/>
      <c r="AI29" s="165"/>
      <c r="AJ29" s="165"/>
      <c r="AK29" s="172" t="s">
        <v>237</v>
      </c>
      <c r="AL29" s="172"/>
      <c r="AM29" s="172"/>
      <c r="AN29" s="172"/>
      <c r="AO29" s="172"/>
      <c r="AP29" s="172"/>
      <c r="AQ29" s="172"/>
      <c r="AR29" s="172"/>
      <c r="AS29" s="172"/>
      <c r="AT29" s="158">
        <v>15000</v>
      </c>
      <c r="AU29" s="158"/>
      <c r="AV29" s="158"/>
      <c r="AW29" s="158"/>
      <c r="AX29" s="158"/>
      <c r="AY29" s="158"/>
      <c r="AZ29" s="158"/>
      <c r="BA29" s="158"/>
      <c r="BB29" s="158"/>
      <c r="BC29" s="158"/>
      <c r="BD29" s="158"/>
      <c r="BE29" s="158"/>
      <c r="BF29" s="158"/>
      <c r="BG29" s="158"/>
      <c r="BH29" s="158"/>
      <c r="BI29" s="158"/>
      <c r="BJ29" s="158"/>
      <c r="BK29" s="162">
        <v>7683.31</v>
      </c>
      <c r="BL29" s="162"/>
      <c r="BM29" s="162"/>
      <c r="BN29" s="162"/>
      <c r="BO29" s="162"/>
      <c r="BP29" s="162"/>
      <c r="BQ29" s="162"/>
      <c r="BR29" s="162"/>
      <c r="BS29" s="162"/>
      <c r="BT29" s="162"/>
      <c r="BU29" s="162"/>
      <c r="BV29" s="162"/>
      <c r="BW29" s="162">
        <f t="shared" si="4"/>
        <v>7316.69</v>
      </c>
      <c r="BX29" s="162"/>
      <c r="BY29" s="162"/>
      <c r="BZ29" s="162"/>
      <c r="CA29" s="162"/>
      <c r="CB29" s="162"/>
      <c r="CC29" s="162"/>
      <c r="CD29" s="162"/>
      <c r="CE29" s="162"/>
      <c r="CF29" s="162"/>
      <c r="CG29" s="162"/>
      <c r="CH29" s="28">
        <f t="shared" si="6"/>
        <v>51.222066666666663</v>
      </c>
      <c r="CJ29" s="29"/>
      <c r="CK29" s="29"/>
      <c r="CL29" s="29"/>
      <c r="CM29" s="30"/>
      <c r="CN29" s="30"/>
      <c r="CO29" s="30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</row>
    <row r="30" spans="1:129" s="26" customFormat="1" ht="68.25" customHeight="1">
      <c r="A30" s="161" t="s">
        <v>239</v>
      </c>
      <c r="B30" s="161"/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61"/>
      <c r="AD30" s="33"/>
      <c r="AE30" s="165">
        <v>200</v>
      </c>
      <c r="AF30" s="165"/>
      <c r="AG30" s="165"/>
      <c r="AH30" s="165"/>
      <c r="AI30" s="165"/>
      <c r="AJ30" s="165"/>
      <c r="AK30" s="172" t="s">
        <v>238</v>
      </c>
      <c r="AL30" s="172"/>
      <c r="AM30" s="172"/>
      <c r="AN30" s="172"/>
      <c r="AO30" s="172"/>
      <c r="AP30" s="172"/>
      <c r="AQ30" s="172"/>
      <c r="AR30" s="172"/>
      <c r="AS30" s="172"/>
      <c r="AT30" s="158">
        <v>20000</v>
      </c>
      <c r="AU30" s="158"/>
      <c r="AV30" s="158"/>
      <c r="AW30" s="158"/>
      <c r="AX30" s="158"/>
      <c r="AY30" s="158"/>
      <c r="AZ30" s="158"/>
      <c r="BA30" s="158"/>
      <c r="BB30" s="158"/>
      <c r="BC30" s="158"/>
      <c r="BD30" s="158"/>
      <c r="BE30" s="158"/>
      <c r="BF30" s="158"/>
      <c r="BG30" s="158"/>
      <c r="BH30" s="158"/>
      <c r="BI30" s="158"/>
      <c r="BJ30" s="158"/>
      <c r="BK30" s="162">
        <v>20000</v>
      </c>
      <c r="BL30" s="162"/>
      <c r="BM30" s="162"/>
      <c r="BN30" s="162"/>
      <c r="BO30" s="162"/>
      <c r="BP30" s="162"/>
      <c r="BQ30" s="162"/>
      <c r="BR30" s="162"/>
      <c r="BS30" s="162"/>
      <c r="BT30" s="162"/>
      <c r="BU30" s="162"/>
      <c r="BV30" s="162"/>
      <c r="BW30" s="162" t="s">
        <v>28</v>
      </c>
      <c r="BX30" s="162"/>
      <c r="BY30" s="162"/>
      <c r="BZ30" s="162"/>
      <c r="CA30" s="162"/>
      <c r="CB30" s="162"/>
      <c r="CC30" s="162"/>
      <c r="CD30" s="162"/>
      <c r="CE30" s="162"/>
      <c r="CF30" s="162"/>
      <c r="CG30" s="162"/>
      <c r="CH30" s="28">
        <f t="shared" si="6"/>
        <v>100</v>
      </c>
      <c r="CJ30" s="29"/>
      <c r="CK30" s="29"/>
      <c r="CL30" s="29"/>
      <c r="CM30" s="30"/>
      <c r="CN30" s="30"/>
      <c r="CO30" s="30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</row>
    <row r="31" spans="1:129" s="19" customFormat="1" ht="121.5" customHeight="1">
      <c r="A31" s="62" t="s">
        <v>113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21"/>
      <c r="AE31" s="159">
        <v>200</v>
      </c>
      <c r="AF31" s="159"/>
      <c r="AG31" s="159"/>
      <c r="AH31" s="159"/>
      <c r="AI31" s="159"/>
      <c r="AJ31" s="159"/>
      <c r="AK31" s="163" t="s">
        <v>110</v>
      </c>
      <c r="AL31" s="163"/>
      <c r="AM31" s="163"/>
      <c r="AN31" s="163"/>
      <c r="AO31" s="163"/>
      <c r="AP31" s="163"/>
      <c r="AQ31" s="163"/>
      <c r="AR31" s="163"/>
      <c r="AS31" s="163"/>
      <c r="AT31" s="158">
        <v>415300</v>
      </c>
      <c r="AU31" s="158"/>
      <c r="AV31" s="158"/>
      <c r="AW31" s="158"/>
      <c r="AX31" s="158"/>
      <c r="AY31" s="158"/>
      <c r="AZ31" s="158"/>
      <c r="BA31" s="158"/>
      <c r="BB31" s="158"/>
      <c r="BC31" s="158"/>
      <c r="BD31" s="158"/>
      <c r="BE31" s="158"/>
      <c r="BF31" s="158"/>
      <c r="BG31" s="158"/>
      <c r="BH31" s="158"/>
      <c r="BI31" s="158"/>
      <c r="BJ31" s="158"/>
      <c r="BK31" s="158">
        <v>73526.960000000006</v>
      </c>
      <c r="BL31" s="158"/>
      <c r="BM31" s="158"/>
      <c r="BN31" s="158"/>
      <c r="BO31" s="158"/>
      <c r="BP31" s="158"/>
      <c r="BQ31" s="158"/>
      <c r="BR31" s="158"/>
      <c r="BS31" s="158"/>
      <c r="BT31" s="158"/>
      <c r="BU31" s="158"/>
      <c r="BV31" s="158"/>
      <c r="BW31" s="162">
        <f>AT31-BK31</f>
        <v>341773.04</v>
      </c>
      <c r="BX31" s="162"/>
      <c r="BY31" s="162"/>
      <c r="BZ31" s="162"/>
      <c r="CA31" s="162"/>
      <c r="CB31" s="162"/>
      <c r="CC31" s="162"/>
      <c r="CD31" s="162"/>
      <c r="CE31" s="162"/>
      <c r="CF31" s="162"/>
      <c r="CG31" s="162"/>
      <c r="CH31" s="20">
        <f t="shared" si="0"/>
        <v>17.704541295449076</v>
      </c>
      <c r="CJ31" s="23"/>
      <c r="CK31" s="23"/>
      <c r="CL31" s="23"/>
      <c r="CM31" s="25"/>
      <c r="CN31" s="25"/>
      <c r="CO31" s="25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</row>
    <row r="32" spans="1:129" s="19" customFormat="1" ht="140.25" customHeight="1">
      <c r="A32" s="62" t="s">
        <v>3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21"/>
      <c r="AE32" s="159">
        <v>200</v>
      </c>
      <c r="AF32" s="159"/>
      <c r="AG32" s="159"/>
      <c r="AH32" s="159"/>
      <c r="AI32" s="159"/>
      <c r="AJ32" s="159"/>
      <c r="AK32" s="163" t="s">
        <v>111</v>
      </c>
      <c r="AL32" s="163"/>
      <c r="AM32" s="163"/>
      <c r="AN32" s="163"/>
      <c r="AO32" s="163"/>
      <c r="AP32" s="163"/>
      <c r="AQ32" s="163"/>
      <c r="AR32" s="163"/>
      <c r="AS32" s="163"/>
      <c r="AT32" s="158">
        <v>125400</v>
      </c>
      <c r="AU32" s="158"/>
      <c r="AV32" s="158"/>
      <c r="AW32" s="158"/>
      <c r="AX32" s="158"/>
      <c r="AY32" s="158"/>
      <c r="AZ32" s="158"/>
      <c r="BA32" s="158"/>
      <c r="BB32" s="158"/>
      <c r="BC32" s="158"/>
      <c r="BD32" s="158"/>
      <c r="BE32" s="158"/>
      <c r="BF32" s="158"/>
      <c r="BG32" s="158"/>
      <c r="BH32" s="158"/>
      <c r="BI32" s="158"/>
      <c r="BJ32" s="158"/>
      <c r="BK32" s="158">
        <v>17719.48</v>
      </c>
      <c r="BL32" s="158"/>
      <c r="BM32" s="158"/>
      <c r="BN32" s="158"/>
      <c r="BO32" s="158"/>
      <c r="BP32" s="158"/>
      <c r="BQ32" s="158"/>
      <c r="BR32" s="158"/>
      <c r="BS32" s="158"/>
      <c r="BT32" s="158"/>
      <c r="BU32" s="158"/>
      <c r="BV32" s="158"/>
      <c r="BW32" s="162">
        <f>AT32-BK32</f>
        <v>107680.52</v>
      </c>
      <c r="BX32" s="162"/>
      <c r="BY32" s="162"/>
      <c r="BZ32" s="162"/>
      <c r="CA32" s="162"/>
      <c r="CB32" s="162"/>
      <c r="CC32" s="162"/>
      <c r="CD32" s="162"/>
      <c r="CE32" s="162"/>
      <c r="CF32" s="162"/>
      <c r="CG32" s="162"/>
      <c r="CH32" s="20">
        <f t="shared" si="0"/>
        <v>14.130366826156299</v>
      </c>
      <c r="CJ32" s="23"/>
      <c r="CK32" s="23"/>
      <c r="CL32" s="23"/>
      <c r="CM32" s="25"/>
      <c r="CN32" s="25"/>
      <c r="CO32" s="25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</row>
    <row r="33" spans="1:129" s="19" customFormat="1" ht="108" customHeight="1">
      <c r="A33" s="62" t="s">
        <v>4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21"/>
      <c r="AE33" s="159">
        <v>200</v>
      </c>
      <c r="AF33" s="159"/>
      <c r="AG33" s="159"/>
      <c r="AH33" s="159"/>
      <c r="AI33" s="159"/>
      <c r="AJ33" s="159"/>
      <c r="AK33" s="163" t="s">
        <v>112</v>
      </c>
      <c r="AL33" s="163"/>
      <c r="AM33" s="163"/>
      <c r="AN33" s="163"/>
      <c r="AO33" s="163"/>
      <c r="AP33" s="163"/>
      <c r="AQ33" s="163"/>
      <c r="AR33" s="163"/>
      <c r="AS33" s="163"/>
      <c r="AT33" s="158">
        <v>27900</v>
      </c>
      <c r="AU33" s="158"/>
      <c r="AV33" s="158"/>
      <c r="AW33" s="158"/>
      <c r="AX33" s="158"/>
      <c r="AY33" s="158"/>
      <c r="AZ33" s="158"/>
      <c r="BA33" s="158"/>
      <c r="BB33" s="158"/>
      <c r="BC33" s="158"/>
      <c r="BD33" s="158"/>
      <c r="BE33" s="158"/>
      <c r="BF33" s="158"/>
      <c r="BG33" s="158"/>
      <c r="BH33" s="158"/>
      <c r="BI33" s="158"/>
      <c r="BJ33" s="158"/>
      <c r="BK33" s="158" t="s">
        <v>28</v>
      </c>
      <c r="BL33" s="158"/>
      <c r="BM33" s="158"/>
      <c r="BN33" s="158"/>
      <c r="BO33" s="158"/>
      <c r="BP33" s="158"/>
      <c r="BQ33" s="158"/>
      <c r="BR33" s="158"/>
      <c r="BS33" s="158"/>
      <c r="BT33" s="158"/>
      <c r="BU33" s="158"/>
      <c r="BV33" s="158"/>
      <c r="BW33" s="162">
        <f t="shared" ref="BW33" si="7">AT33</f>
        <v>27900</v>
      </c>
      <c r="BX33" s="162"/>
      <c r="BY33" s="162"/>
      <c r="BZ33" s="162"/>
      <c r="CA33" s="162"/>
      <c r="CB33" s="162"/>
      <c r="CC33" s="162"/>
      <c r="CD33" s="162"/>
      <c r="CE33" s="162"/>
      <c r="CF33" s="162"/>
      <c r="CG33" s="162"/>
      <c r="CH33" s="20" t="e">
        <f t="shared" si="0"/>
        <v>#VALUE!</v>
      </c>
      <c r="CJ33" s="23"/>
      <c r="CK33" s="23"/>
      <c r="CL33" s="23"/>
      <c r="CM33" s="25"/>
      <c r="CN33" s="25"/>
      <c r="CO33" s="25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</row>
    <row r="34" spans="1:129" s="26" customFormat="1" ht="147" customHeight="1">
      <c r="A34" s="64" t="s">
        <v>213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6"/>
      <c r="AD34" s="33"/>
      <c r="AE34" s="165">
        <v>200</v>
      </c>
      <c r="AF34" s="165"/>
      <c r="AG34" s="165"/>
      <c r="AH34" s="165"/>
      <c r="AI34" s="165"/>
      <c r="AJ34" s="165"/>
      <c r="AK34" s="172" t="s">
        <v>212</v>
      </c>
      <c r="AL34" s="172"/>
      <c r="AM34" s="172"/>
      <c r="AN34" s="172"/>
      <c r="AO34" s="172"/>
      <c r="AP34" s="172"/>
      <c r="AQ34" s="172"/>
      <c r="AR34" s="172"/>
      <c r="AS34" s="172"/>
      <c r="AT34" s="158">
        <v>5000</v>
      </c>
      <c r="AU34" s="158"/>
      <c r="AV34" s="158"/>
      <c r="AW34" s="158"/>
      <c r="AX34" s="158"/>
      <c r="AY34" s="158"/>
      <c r="AZ34" s="158"/>
      <c r="BA34" s="158"/>
      <c r="BB34" s="158"/>
      <c r="BC34" s="158"/>
      <c r="BD34" s="158"/>
      <c r="BE34" s="158"/>
      <c r="BF34" s="158"/>
      <c r="BG34" s="158"/>
      <c r="BH34" s="158"/>
      <c r="BI34" s="158"/>
      <c r="BJ34" s="158"/>
      <c r="BK34" s="162" t="s">
        <v>28</v>
      </c>
      <c r="BL34" s="162"/>
      <c r="BM34" s="162"/>
      <c r="BN34" s="162"/>
      <c r="BO34" s="162"/>
      <c r="BP34" s="162"/>
      <c r="BQ34" s="162"/>
      <c r="BR34" s="162"/>
      <c r="BS34" s="162"/>
      <c r="BT34" s="162"/>
      <c r="BU34" s="162"/>
      <c r="BV34" s="162"/>
      <c r="BW34" s="158">
        <f t="shared" ref="BW34:BW38" si="8">AT34</f>
        <v>5000</v>
      </c>
      <c r="BX34" s="158"/>
      <c r="BY34" s="158"/>
      <c r="BZ34" s="158"/>
      <c r="CA34" s="158"/>
      <c r="CB34" s="158"/>
      <c r="CC34" s="158"/>
      <c r="CD34" s="158"/>
      <c r="CE34" s="158"/>
      <c r="CF34" s="158"/>
      <c r="CG34" s="158"/>
      <c r="CH34" s="28" t="e">
        <f t="shared" si="0"/>
        <v>#VALUE!</v>
      </c>
      <c r="CJ34" s="29"/>
      <c r="CK34" s="29"/>
      <c r="CL34" s="29"/>
      <c r="CM34" s="30"/>
      <c r="CN34" s="30"/>
      <c r="CO34" s="30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29"/>
    </row>
    <row r="35" spans="1:129" s="26" customFormat="1" ht="153" customHeight="1">
      <c r="A35" s="64" t="s">
        <v>214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6"/>
      <c r="AD35" s="33"/>
      <c r="AE35" s="165">
        <v>200</v>
      </c>
      <c r="AF35" s="165"/>
      <c r="AG35" s="165"/>
      <c r="AH35" s="165"/>
      <c r="AI35" s="165"/>
      <c r="AJ35" s="165"/>
      <c r="AK35" s="172" t="s">
        <v>218</v>
      </c>
      <c r="AL35" s="172"/>
      <c r="AM35" s="172"/>
      <c r="AN35" s="172"/>
      <c r="AO35" s="172"/>
      <c r="AP35" s="172"/>
      <c r="AQ35" s="172"/>
      <c r="AR35" s="172"/>
      <c r="AS35" s="172"/>
      <c r="AT35" s="158">
        <v>50000</v>
      </c>
      <c r="AU35" s="158"/>
      <c r="AV35" s="158"/>
      <c r="AW35" s="158"/>
      <c r="AX35" s="158"/>
      <c r="AY35" s="158"/>
      <c r="AZ35" s="158"/>
      <c r="BA35" s="158"/>
      <c r="BB35" s="158"/>
      <c r="BC35" s="158"/>
      <c r="BD35" s="158"/>
      <c r="BE35" s="158"/>
      <c r="BF35" s="158"/>
      <c r="BG35" s="158"/>
      <c r="BH35" s="158"/>
      <c r="BI35" s="158"/>
      <c r="BJ35" s="158"/>
      <c r="BK35" s="162">
        <v>47710</v>
      </c>
      <c r="BL35" s="162"/>
      <c r="BM35" s="162"/>
      <c r="BN35" s="162"/>
      <c r="BO35" s="162"/>
      <c r="BP35" s="162"/>
      <c r="BQ35" s="162"/>
      <c r="BR35" s="162"/>
      <c r="BS35" s="162"/>
      <c r="BT35" s="162"/>
      <c r="BU35" s="162"/>
      <c r="BV35" s="162"/>
      <c r="BW35" s="158">
        <f>AT35-BK35</f>
        <v>2290</v>
      </c>
      <c r="BX35" s="158"/>
      <c r="BY35" s="158"/>
      <c r="BZ35" s="158"/>
      <c r="CA35" s="158"/>
      <c r="CB35" s="158"/>
      <c r="CC35" s="158"/>
      <c r="CD35" s="158"/>
      <c r="CE35" s="158"/>
      <c r="CF35" s="158"/>
      <c r="CG35" s="158"/>
      <c r="CH35" s="28">
        <f t="shared" si="0"/>
        <v>95.42</v>
      </c>
      <c r="CJ35" s="29"/>
      <c r="CK35" s="29"/>
      <c r="CL35" s="29"/>
      <c r="CM35" s="30"/>
      <c r="CN35" s="30"/>
      <c r="CO35" s="30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29"/>
      <c r="DC35" s="29"/>
      <c r="DD35" s="29"/>
      <c r="DE35" s="29"/>
      <c r="DF35" s="29"/>
      <c r="DG35" s="29"/>
      <c r="DH35" s="29"/>
      <c r="DI35" s="29"/>
      <c r="DJ35" s="29"/>
      <c r="DK35" s="29"/>
      <c r="DL35" s="29"/>
      <c r="DM35" s="29"/>
      <c r="DN35" s="29"/>
      <c r="DO35" s="29"/>
      <c r="DP35" s="29"/>
      <c r="DQ35" s="29"/>
      <c r="DR35" s="29"/>
      <c r="DS35" s="29"/>
      <c r="DT35" s="29"/>
      <c r="DU35" s="29"/>
      <c r="DV35" s="29"/>
      <c r="DW35" s="29"/>
      <c r="DX35" s="29"/>
      <c r="DY35" s="29"/>
    </row>
    <row r="36" spans="1:129" s="26" customFormat="1" ht="173.25" customHeight="1">
      <c r="A36" s="64" t="s">
        <v>215</v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6"/>
      <c r="AD36" s="33"/>
      <c r="AE36" s="165">
        <v>200</v>
      </c>
      <c r="AF36" s="165"/>
      <c r="AG36" s="165"/>
      <c r="AH36" s="165"/>
      <c r="AI36" s="165"/>
      <c r="AJ36" s="165"/>
      <c r="AK36" s="172" t="s">
        <v>219</v>
      </c>
      <c r="AL36" s="172"/>
      <c r="AM36" s="172"/>
      <c r="AN36" s="172"/>
      <c r="AO36" s="172"/>
      <c r="AP36" s="172"/>
      <c r="AQ36" s="172"/>
      <c r="AR36" s="172"/>
      <c r="AS36" s="172"/>
      <c r="AT36" s="158">
        <v>16000</v>
      </c>
      <c r="AU36" s="158"/>
      <c r="AV36" s="158"/>
      <c r="AW36" s="158"/>
      <c r="AX36" s="158"/>
      <c r="AY36" s="158"/>
      <c r="AZ36" s="158"/>
      <c r="BA36" s="158"/>
      <c r="BB36" s="158"/>
      <c r="BC36" s="158"/>
      <c r="BD36" s="158"/>
      <c r="BE36" s="158"/>
      <c r="BF36" s="158"/>
      <c r="BG36" s="158"/>
      <c r="BH36" s="158"/>
      <c r="BI36" s="158"/>
      <c r="BJ36" s="158"/>
      <c r="BK36" s="162" t="s">
        <v>28</v>
      </c>
      <c r="BL36" s="162"/>
      <c r="BM36" s="162"/>
      <c r="BN36" s="162"/>
      <c r="BO36" s="162"/>
      <c r="BP36" s="162"/>
      <c r="BQ36" s="162"/>
      <c r="BR36" s="162"/>
      <c r="BS36" s="162"/>
      <c r="BT36" s="162"/>
      <c r="BU36" s="162"/>
      <c r="BV36" s="162"/>
      <c r="BW36" s="158">
        <f t="shared" si="8"/>
        <v>16000</v>
      </c>
      <c r="BX36" s="158"/>
      <c r="BY36" s="158"/>
      <c r="BZ36" s="158"/>
      <c r="CA36" s="158"/>
      <c r="CB36" s="158"/>
      <c r="CC36" s="158"/>
      <c r="CD36" s="158"/>
      <c r="CE36" s="158"/>
      <c r="CF36" s="158"/>
      <c r="CG36" s="158"/>
      <c r="CH36" s="28"/>
      <c r="CJ36" s="29"/>
      <c r="CK36" s="29"/>
      <c r="CL36" s="29"/>
      <c r="CM36" s="30"/>
      <c r="CN36" s="30"/>
      <c r="CO36" s="30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29"/>
      <c r="DN36" s="29"/>
      <c r="DO36" s="29"/>
      <c r="DP36" s="29"/>
      <c r="DQ36" s="29"/>
      <c r="DR36" s="29"/>
      <c r="DS36" s="29"/>
      <c r="DT36" s="29"/>
      <c r="DU36" s="29"/>
      <c r="DV36" s="29"/>
      <c r="DW36" s="29"/>
      <c r="DX36" s="29"/>
      <c r="DY36" s="29"/>
    </row>
    <row r="37" spans="1:129" s="26" customFormat="1" ht="138.75" customHeight="1">
      <c r="A37" s="64" t="s">
        <v>216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6"/>
      <c r="AD37" s="33"/>
      <c r="AE37" s="165">
        <v>200</v>
      </c>
      <c r="AF37" s="165"/>
      <c r="AG37" s="165"/>
      <c r="AH37" s="165"/>
      <c r="AI37" s="165"/>
      <c r="AJ37" s="165"/>
      <c r="AK37" s="172" t="s">
        <v>5</v>
      </c>
      <c r="AL37" s="172"/>
      <c r="AM37" s="172"/>
      <c r="AN37" s="172"/>
      <c r="AO37" s="172"/>
      <c r="AP37" s="172"/>
      <c r="AQ37" s="172"/>
      <c r="AR37" s="172"/>
      <c r="AS37" s="172"/>
      <c r="AT37" s="158">
        <v>10300</v>
      </c>
      <c r="AU37" s="158"/>
      <c r="AV37" s="158"/>
      <c r="AW37" s="158"/>
      <c r="AX37" s="158"/>
      <c r="AY37" s="158"/>
      <c r="AZ37" s="158"/>
      <c r="BA37" s="158"/>
      <c r="BB37" s="158"/>
      <c r="BC37" s="158"/>
      <c r="BD37" s="158"/>
      <c r="BE37" s="158"/>
      <c r="BF37" s="158"/>
      <c r="BG37" s="158"/>
      <c r="BH37" s="158"/>
      <c r="BI37" s="158"/>
      <c r="BJ37" s="158"/>
      <c r="BK37" s="162" t="s">
        <v>28</v>
      </c>
      <c r="BL37" s="162"/>
      <c r="BM37" s="162"/>
      <c r="BN37" s="162"/>
      <c r="BO37" s="162"/>
      <c r="BP37" s="162"/>
      <c r="BQ37" s="162"/>
      <c r="BR37" s="162"/>
      <c r="BS37" s="162"/>
      <c r="BT37" s="162"/>
      <c r="BU37" s="162"/>
      <c r="BV37" s="162"/>
      <c r="BW37" s="158">
        <f>AT37</f>
        <v>10300</v>
      </c>
      <c r="BX37" s="158"/>
      <c r="BY37" s="158"/>
      <c r="BZ37" s="158"/>
      <c r="CA37" s="158"/>
      <c r="CB37" s="158"/>
      <c r="CC37" s="158"/>
      <c r="CD37" s="158"/>
      <c r="CE37" s="158"/>
      <c r="CF37" s="158"/>
      <c r="CG37" s="158"/>
      <c r="CH37" s="28"/>
      <c r="CJ37" s="29"/>
      <c r="CK37" s="29"/>
      <c r="CL37" s="29"/>
      <c r="CM37" s="30"/>
      <c r="CN37" s="30"/>
      <c r="CO37" s="30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29"/>
      <c r="DC37" s="29"/>
      <c r="DD37" s="29"/>
      <c r="DE37" s="29"/>
      <c r="DF37" s="29"/>
      <c r="DG37" s="29"/>
      <c r="DH37" s="29"/>
      <c r="DI37" s="29"/>
      <c r="DJ37" s="29"/>
      <c r="DK37" s="29"/>
      <c r="DL37" s="29"/>
      <c r="DM37" s="29"/>
      <c r="DN37" s="29"/>
      <c r="DO37" s="29"/>
      <c r="DP37" s="29"/>
      <c r="DQ37" s="29"/>
      <c r="DR37" s="29"/>
      <c r="DS37" s="29"/>
      <c r="DT37" s="29"/>
      <c r="DU37" s="29"/>
      <c r="DV37" s="29"/>
      <c r="DW37" s="29"/>
      <c r="DX37" s="29"/>
      <c r="DY37" s="29"/>
    </row>
    <row r="38" spans="1:129" s="26" customFormat="1" ht="153.75" customHeight="1">
      <c r="A38" s="64" t="s">
        <v>217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6"/>
      <c r="AD38" s="33"/>
      <c r="AE38" s="165">
        <v>200</v>
      </c>
      <c r="AF38" s="165"/>
      <c r="AG38" s="165"/>
      <c r="AH38" s="165"/>
      <c r="AI38" s="165"/>
      <c r="AJ38" s="165"/>
      <c r="AK38" s="172" t="s">
        <v>220</v>
      </c>
      <c r="AL38" s="172"/>
      <c r="AM38" s="172"/>
      <c r="AN38" s="172"/>
      <c r="AO38" s="172"/>
      <c r="AP38" s="172"/>
      <c r="AQ38" s="172"/>
      <c r="AR38" s="172"/>
      <c r="AS38" s="172"/>
      <c r="AT38" s="158">
        <v>100000</v>
      </c>
      <c r="AU38" s="158"/>
      <c r="AV38" s="158"/>
      <c r="AW38" s="158"/>
      <c r="AX38" s="158"/>
      <c r="AY38" s="158"/>
      <c r="AZ38" s="158"/>
      <c r="BA38" s="158"/>
      <c r="BB38" s="158"/>
      <c r="BC38" s="158"/>
      <c r="BD38" s="158"/>
      <c r="BE38" s="158"/>
      <c r="BF38" s="158"/>
      <c r="BG38" s="158"/>
      <c r="BH38" s="158"/>
      <c r="BI38" s="158"/>
      <c r="BJ38" s="158"/>
      <c r="BK38" s="162" t="s">
        <v>28</v>
      </c>
      <c r="BL38" s="162"/>
      <c r="BM38" s="162"/>
      <c r="BN38" s="162"/>
      <c r="BO38" s="162"/>
      <c r="BP38" s="162"/>
      <c r="BQ38" s="162"/>
      <c r="BR38" s="162"/>
      <c r="BS38" s="162"/>
      <c r="BT38" s="162"/>
      <c r="BU38" s="162"/>
      <c r="BV38" s="162"/>
      <c r="BW38" s="158">
        <f t="shared" si="8"/>
        <v>100000</v>
      </c>
      <c r="BX38" s="158"/>
      <c r="BY38" s="158"/>
      <c r="BZ38" s="158"/>
      <c r="CA38" s="158"/>
      <c r="CB38" s="158"/>
      <c r="CC38" s="158"/>
      <c r="CD38" s="158"/>
      <c r="CE38" s="158"/>
      <c r="CF38" s="158"/>
      <c r="CG38" s="158"/>
      <c r="CH38" s="28"/>
      <c r="CJ38" s="29"/>
      <c r="CK38" s="29"/>
      <c r="CL38" s="29"/>
      <c r="CM38" s="30"/>
      <c r="CN38" s="30"/>
      <c r="CO38" s="30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29"/>
      <c r="DC38" s="29"/>
      <c r="DD38" s="29"/>
      <c r="DE38" s="29"/>
      <c r="DF38" s="29"/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29"/>
      <c r="DR38" s="29"/>
      <c r="DS38" s="29"/>
      <c r="DT38" s="29"/>
      <c r="DU38" s="29"/>
      <c r="DV38" s="29"/>
      <c r="DW38" s="29"/>
      <c r="DX38" s="29"/>
      <c r="DY38" s="29"/>
    </row>
    <row r="39" spans="1:129" s="26" customFormat="1" ht="153.75" customHeight="1">
      <c r="A39" s="64" t="s">
        <v>269</v>
      </c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6"/>
      <c r="AD39" s="38"/>
      <c r="AE39" s="177">
        <v>200</v>
      </c>
      <c r="AF39" s="177"/>
      <c r="AG39" s="177"/>
      <c r="AH39" s="177"/>
      <c r="AI39" s="177"/>
      <c r="AJ39" s="177"/>
      <c r="AK39" s="173" t="s">
        <v>267</v>
      </c>
      <c r="AL39" s="173"/>
      <c r="AM39" s="173"/>
      <c r="AN39" s="173"/>
      <c r="AO39" s="173"/>
      <c r="AP39" s="173"/>
      <c r="AQ39" s="173"/>
      <c r="AR39" s="173"/>
      <c r="AS39" s="173"/>
      <c r="AT39" s="158">
        <v>5000</v>
      </c>
      <c r="AU39" s="158"/>
      <c r="AV39" s="158"/>
      <c r="AW39" s="158"/>
      <c r="AX39" s="158"/>
      <c r="AY39" s="158"/>
      <c r="AZ39" s="158"/>
      <c r="BA39" s="158"/>
      <c r="BB39" s="158"/>
      <c r="BC39" s="158"/>
      <c r="BD39" s="158"/>
      <c r="BE39" s="158"/>
      <c r="BF39" s="158"/>
      <c r="BG39" s="158"/>
      <c r="BH39" s="158"/>
      <c r="BI39" s="158"/>
      <c r="BJ39" s="158"/>
      <c r="BK39" s="162" t="s">
        <v>28</v>
      </c>
      <c r="BL39" s="162"/>
      <c r="BM39" s="162"/>
      <c r="BN39" s="162"/>
      <c r="BO39" s="162"/>
      <c r="BP39" s="162"/>
      <c r="BQ39" s="162"/>
      <c r="BR39" s="162"/>
      <c r="BS39" s="162"/>
      <c r="BT39" s="162"/>
      <c r="BU39" s="162"/>
      <c r="BV39" s="162"/>
      <c r="BW39" s="162">
        <f>AT39</f>
        <v>5000</v>
      </c>
      <c r="BX39" s="162"/>
      <c r="BY39" s="162"/>
      <c r="BZ39" s="162"/>
      <c r="CA39" s="162"/>
      <c r="CB39" s="162"/>
      <c r="CC39" s="162"/>
      <c r="CD39" s="162"/>
      <c r="CE39" s="162"/>
      <c r="CF39" s="162"/>
      <c r="CG39" s="162"/>
      <c r="CH39" s="28"/>
      <c r="CJ39" s="29"/>
      <c r="CK39" s="29"/>
      <c r="CL39" s="29"/>
      <c r="CM39" s="30"/>
      <c r="CN39" s="30"/>
      <c r="CO39" s="30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29"/>
      <c r="DC39" s="29"/>
      <c r="DD39" s="29"/>
      <c r="DE39" s="29"/>
      <c r="DF39" s="29"/>
      <c r="DG39" s="29"/>
      <c r="DH39" s="29"/>
      <c r="DI39" s="29"/>
      <c r="DJ39" s="29"/>
      <c r="DK39" s="29"/>
      <c r="DL39" s="29"/>
      <c r="DM39" s="29"/>
      <c r="DN39" s="29"/>
      <c r="DO39" s="29"/>
      <c r="DP39" s="29"/>
      <c r="DQ39" s="29"/>
      <c r="DR39" s="29"/>
      <c r="DS39" s="29"/>
      <c r="DT39" s="29"/>
      <c r="DU39" s="29"/>
      <c r="DV39" s="29"/>
      <c r="DW39" s="29"/>
      <c r="DX39" s="29"/>
      <c r="DY39" s="29"/>
    </row>
    <row r="40" spans="1:129" s="41" customFormat="1" ht="138" customHeight="1">
      <c r="A40" s="64" t="s">
        <v>270</v>
      </c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6"/>
      <c r="AD40" s="38"/>
      <c r="AE40" s="177">
        <v>200</v>
      </c>
      <c r="AF40" s="177"/>
      <c r="AG40" s="177"/>
      <c r="AH40" s="177"/>
      <c r="AI40" s="177"/>
      <c r="AJ40" s="177"/>
      <c r="AK40" s="173" t="s">
        <v>271</v>
      </c>
      <c r="AL40" s="173"/>
      <c r="AM40" s="173"/>
      <c r="AN40" s="173"/>
      <c r="AO40" s="173"/>
      <c r="AP40" s="173"/>
      <c r="AQ40" s="173"/>
      <c r="AR40" s="173"/>
      <c r="AS40" s="173"/>
      <c r="AT40" s="178">
        <v>500000</v>
      </c>
      <c r="AU40" s="178"/>
      <c r="AV40" s="178"/>
      <c r="AW40" s="178"/>
      <c r="AX40" s="178"/>
      <c r="AY40" s="178"/>
      <c r="AZ40" s="178"/>
      <c r="BA40" s="178"/>
      <c r="BB40" s="178"/>
      <c r="BC40" s="178"/>
      <c r="BD40" s="178"/>
      <c r="BE40" s="178"/>
      <c r="BF40" s="178"/>
      <c r="BG40" s="178"/>
      <c r="BH40" s="178"/>
      <c r="BI40" s="178"/>
      <c r="BJ40" s="178"/>
      <c r="BK40" s="162" t="s">
        <v>28</v>
      </c>
      <c r="BL40" s="162"/>
      <c r="BM40" s="162"/>
      <c r="BN40" s="162"/>
      <c r="BO40" s="162"/>
      <c r="BP40" s="162"/>
      <c r="BQ40" s="162"/>
      <c r="BR40" s="162"/>
      <c r="BS40" s="162"/>
      <c r="BT40" s="162"/>
      <c r="BU40" s="162"/>
      <c r="BV40" s="162"/>
      <c r="BW40" s="162">
        <f>AT40</f>
        <v>500000</v>
      </c>
      <c r="BX40" s="162"/>
      <c r="BY40" s="162"/>
      <c r="BZ40" s="162"/>
      <c r="CA40" s="162"/>
      <c r="CB40" s="162"/>
      <c r="CC40" s="162"/>
      <c r="CD40" s="162"/>
      <c r="CE40" s="162"/>
      <c r="CF40" s="162"/>
      <c r="CG40" s="162"/>
      <c r="CH40" s="40" t="e">
        <f t="shared" ref="CH40" si="9">BK40/AT40*100</f>
        <v>#VALUE!</v>
      </c>
      <c r="CJ40" s="42"/>
      <c r="CK40" s="42"/>
      <c r="CL40" s="42"/>
      <c r="CM40" s="43"/>
      <c r="CN40" s="43"/>
      <c r="CO40" s="43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</row>
    <row r="41" spans="1:129" s="19" customFormat="1" ht="138" customHeight="1">
      <c r="A41" s="64" t="s">
        <v>254</v>
      </c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6"/>
      <c r="AD41" s="38"/>
      <c r="AE41" s="177">
        <v>200</v>
      </c>
      <c r="AF41" s="177"/>
      <c r="AG41" s="177"/>
      <c r="AH41" s="177"/>
      <c r="AI41" s="177"/>
      <c r="AJ41" s="177"/>
      <c r="AK41" s="173" t="s">
        <v>6</v>
      </c>
      <c r="AL41" s="173"/>
      <c r="AM41" s="173"/>
      <c r="AN41" s="173"/>
      <c r="AO41" s="173"/>
      <c r="AP41" s="173"/>
      <c r="AQ41" s="173"/>
      <c r="AR41" s="173"/>
      <c r="AS41" s="173"/>
      <c r="AT41" s="158">
        <v>1139100</v>
      </c>
      <c r="AU41" s="158"/>
      <c r="AV41" s="158"/>
      <c r="AW41" s="158"/>
      <c r="AX41" s="158"/>
      <c r="AY41" s="158"/>
      <c r="AZ41" s="158"/>
      <c r="BA41" s="158"/>
      <c r="BB41" s="158"/>
      <c r="BC41" s="158"/>
      <c r="BD41" s="158"/>
      <c r="BE41" s="158"/>
      <c r="BF41" s="158"/>
      <c r="BG41" s="158"/>
      <c r="BH41" s="158"/>
      <c r="BI41" s="158"/>
      <c r="BJ41" s="158"/>
      <c r="BK41" s="158">
        <v>35245.79</v>
      </c>
      <c r="BL41" s="158"/>
      <c r="BM41" s="158"/>
      <c r="BN41" s="158"/>
      <c r="BO41" s="158"/>
      <c r="BP41" s="158"/>
      <c r="BQ41" s="158"/>
      <c r="BR41" s="158"/>
      <c r="BS41" s="158"/>
      <c r="BT41" s="158"/>
      <c r="BU41" s="158"/>
      <c r="BV41" s="158"/>
      <c r="BW41" s="158">
        <f>AT41-BK41</f>
        <v>1103854.21</v>
      </c>
      <c r="BX41" s="158"/>
      <c r="BY41" s="158"/>
      <c r="BZ41" s="158"/>
      <c r="CA41" s="158"/>
      <c r="CB41" s="158"/>
      <c r="CC41" s="158"/>
      <c r="CD41" s="158"/>
      <c r="CE41" s="158"/>
      <c r="CF41" s="158"/>
      <c r="CG41" s="158"/>
      <c r="CH41" s="20">
        <f t="shared" ref="CH41" si="10">BK41/AT41*100</f>
        <v>3.0941787375998597</v>
      </c>
      <c r="CJ41" s="39"/>
      <c r="CK41" s="39"/>
      <c r="CL41" s="39"/>
      <c r="CM41" s="25"/>
      <c r="CN41" s="25"/>
      <c r="CO41" s="25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39"/>
      <c r="DC41" s="39"/>
      <c r="DD41" s="39"/>
      <c r="DE41" s="39"/>
      <c r="DF41" s="39"/>
      <c r="DG41" s="39"/>
      <c r="DH41" s="39"/>
      <c r="DI41" s="39"/>
      <c r="DJ41" s="39"/>
      <c r="DK41" s="39"/>
      <c r="DL41" s="39"/>
      <c r="DM41" s="39"/>
      <c r="DN41" s="39"/>
      <c r="DO41" s="39"/>
      <c r="DP41" s="39"/>
      <c r="DQ41" s="39"/>
      <c r="DR41" s="39"/>
      <c r="DS41" s="39"/>
      <c r="DT41" s="39"/>
      <c r="DU41" s="39"/>
      <c r="DV41" s="39"/>
      <c r="DW41" s="39"/>
      <c r="DX41" s="39"/>
      <c r="DY41" s="39"/>
    </row>
    <row r="42" spans="1:129" s="26" customFormat="1" ht="180.75" customHeight="1">
      <c r="A42" s="64" t="s">
        <v>201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6"/>
      <c r="AD42" s="27"/>
      <c r="AE42" s="165">
        <v>200</v>
      </c>
      <c r="AF42" s="165"/>
      <c r="AG42" s="165"/>
      <c r="AH42" s="165"/>
      <c r="AI42" s="165"/>
      <c r="AJ42" s="165"/>
      <c r="AK42" s="172" t="s">
        <v>200</v>
      </c>
      <c r="AL42" s="172"/>
      <c r="AM42" s="172"/>
      <c r="AN42" s="172"/>
      <c r="AO42" s="172"/>
      <c r="AP42" s="172"/>
      <c r="AQ42" s="172"/>
      <c r="AR42" s="172"/>
      <c r="AS42" s="172"/>
      <c r="AT42" s="158">
        <v>36000</v>
      </c>
      <c r="AU42" s="158"/>
      <c r="AV42" s="158"/>
      <c r="AW42" s="158"/>
      <c r="AX42" s="158"/>
      <c r="AY42" s="158"/>
      <c r="AZ42" s="158"/>
      <c r="BA42" s="158"/>
      <c r="BB42" s="158"/>
      <c r="BC42" s="158"/>
      <c r="BD42" s="158"/>
      <c r="BE42" s="158"/>
      <c r="BF42" s="158"/>
      <c r="BG42" s="158"/>
      <c r="BH42" s="158"/>
      <c r="BI42" s="158"/>
      <c r="BJ42" s="158"/>
      <c r="BK42" s="162">
        <v>33943.5</v>
      </c>
      <c r="BL42" s="162"/>
      <c r="BM42" s="162"/>
      <c r="BN42" s="162"/>
      <c r="BO42" s="162"/>
      <c r="BP42" s="162"/>
      <c r="BQ42" s="162"/>
      <c r="BR42" s="162"/>
      <c r="BS42" s="162"/>
      <c r="BT42" s="162"/>
      <c r="BU42" s="162"/>
      <c r="BV42" s="162"/>
      <c r="BW42" s="158">
        <f>AT42-BK42</f>
        <v>2056.5</v>
      </c>
      <c r="BX42" s="158"/>
      <c r="BY42" s="158"/>
      <c r="BZ42" s="158"/>
      <c r="CA42" s="158"/>
      <c r="CB42" s="158"/>
      <c r="CC42" s="158"/>
      <c r="CD42" s="158"/>
      <c r="CE42" s="158"/>
      <c r="CF42" s="158"/>
      <c r="CG42" s="158"/>
      <c r="CH42" s="28">
        <f>BK42/AT42*100</f>
        <v>94.287500000000009</v>
      </c>
      <c r="CJ42" s="29"/>
      <c r="CK42" s="29"/>
      <c r="CL42" s="29"/>
      <c r="CM42" s="30"/>
      <c r="CN42" s="30"/>
      <c r="CO42" s="30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29"/>
      <c r="DC42" s="29"/>
      <c r="DD42" s="29"/>
      <c r="DE42" s="29"/>
      <c r="DF42" s="29"/>
      <c r="DG42" s="29"/>
      <c r="DH42" s="29"/>
      <c r="DI42" s="29"/>
      <c r="DJ42" s="29"/>
      <c r="DK42" s="29"/>
      <c r="DL42" s="29"/>
      <c r="DM42" s="29"/>
      <c r="DN42" s="29"/>
      <c r="DO42" s="29"/>
      <c r="DP42" s="29"/>
      <c r="DQ42" s="29"/>
      <c r="DR42" s="29"/>
      <c r="DS42" s="29"/>
      <c r="DT42" s="29"/>
      <c r="DU42" s="29"/>
      <c r="DV42" s="29"/>
      <c r="DW42" s="29"/>
      <c r="DX42" s="29"/>
      <c r="DY42" s="29"/>
    </row>
    <row r="43" spans="1:129" s="19" customFormat="1" ht="126" customHeight="1">
      <c r="A43" s="62" t="s">
        <v>8</v>
      </c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21"/>
      <c r="AE43" s="159">
        <v>200</v>
      </c>
      <c r="AF43" s="159"/>
      <c r="AG43" s="159"/>
      <c r="AH43" s="159"/>
      <c r="AI43" s="159"/>
      <c r="AJ43" s="159"/>
      <c r="AK43" s="163" t="s">
        <v>9</v>
      </c>
      <c r="AL43" s="163"/>
      <c r="AM43" s="163"/>
      <c r="AN43" s="163"/>
      <c r="AO43" s="163"/>
      <c r="AP43" s="163"/>
      <c r="AQ43" s="163"/>
      <c r="AR43" s="163"/>
      <c r="AS43" s="163"/>
      <c r="AT43" s="158">
        <v>5380000</v>
      </c>
      <c r="AU43" s="158"/>
      <c r="AV43" s="158"/>
      <c r="AW43" s="158"/>
      <c r="AX43" s="158"/>
      <c r="AY43" s="158"/>
      <c r="AZ43" s="158"/>
      <c r="BA43" s="158"/>
      <c r="BB43" s="158"/>
      <c r="BC43" s="158"/>
      <c r="BD43" s="158"/>
      <c r="BE43" s="158"/>
      <c r="BF43" s="158"/>
      <c r="BG43" s="158"/>
      <c r="BH43" s="158"/>
      <c r="BI43" s="158"/>
      <c r="BJ43" s="158"/>
      <c r="BK43" s="158">
        <v>1091685</v>
      </c>
      <c r="BL43" s="158"/>
      <c r="BM43" s="158"/>
      <c r="BN43" s="158"/>
      <c r="BO43" s="158"/>
      <c r="BP43" s="158"/>
      <c r="BQ43" s="158"/>
      <c r="BR43" s="158"/>
      <c r="BS43" s="158"/>
      <c r="BT43" s="158"/>
      <c r="BU43" s="158"/>
      <c r="BV43" s="158"/>
      <c r="BW43" s="158">
        <f>AT43-BK43</f>
        <v>4288315</v>
      </c>
      <c r="BX43" s="158"/>
      <c r="BY43" s="158"/>
      <c r="BZ43" s="158"/>
      <c r="CA43" s="158"/>
      <c r="CB43" s="158"/>
      <c r="CC43" s="158"/>
      <c r="CD43" s="158"/>
      <c r="CE43" s="158"/>
      <c r="CF43" s="158"/>
      <c r="CG43" s="158"/>
      <c r="CH43" s="20">
        <f t="shared" si="0"/>
        <v>20.291542750929366</v>
      </c>
      <c r="CJ43" s="23"/>
      <c r="CK43" s="23"/>
      <c r="CL43" s="23"/>
      <c r="CM43" s="25"/>
      <c r="CN43" s="25"/>
      <c r="CO43" s="25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</row>
    <row r="44" spans="1:129" s="19" customFormat="1" ht="126" customHeight="1">
      <c r="A44" s="62" t="s">
        <v>10</v>
      </c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21"/>
      <c r="AE44" s="159">
        <v>200</v>
      </c>
      <c r="AF44" s="159"/>
      <c r="AG44" s="159"/>
      <c r="AH44" s="159"/>
      <c r="AI44" s="159"/>
      <c r="AJ44" s="159"/>
      <c r="AK44" s="163" t="s">
        <v>7</v>
      </c>
      <c r="AL44" s="163"/>
      <c r="AM44" s="163"/>
      <c r="AN44" s="163"/>
      <c r="AO44" s="163"/>
      <c r="AP44" s="163"/>
      <c r="AQ44" s="163"/>
      <c r="AR44" s="163"/>
      <c r="AS44" s="163"/>
      <c r="AT44" s="158">
        <v>4980521.43</v>
      </c>
      <c r="AU44" s="158"/>
      <c r="AV44" s="158"/>
      <c r="AW44" s="158"/>
      <c r="AX44" s="158"/>
      <c r="AY44" s="158"/>
      <c r="AZ44" s="158"/>
      <c r="BA44" s="158"/>
      <c r="BB44" s="158"/>
      <c r="BC44" s="158"/>
      <c r="BD44" s="158"/>
      <c r="BE44" s="158"/>
      <c r="BF44" s="158"/>
      <c r="BG44" s="158"/>
      <c r="BH44" s="158"/>
      <c r="BI44" s="158"/>
      <c r="BJ44" s="158"/>
      <c r="BK44" s="158">
        <v>847518.71999999997</v>
      </c>
      <c r="BL44" s="158"/>
      <c r="BM44" s="158"/>
      <c r="BN44" s="158"/>
      <c r="BO44" s="158"/>
      <c r="BP44" s="158"/>
      <c r="BQ44" s="158"/>
      <c r="BR44" s="158"/>
      <c r="BS44" s="158"/>
      <c r="BT44" s="158"/>
      <c r="BU44" s="158"/>
      <c r="BV44" s="158"/>
      <c r="BW44" s="158">
        <f>AT44-BK44</f>
        <v>4133002.71</v>
      </c>
      <c r="BX44" s="158"/>
      <c r="BY44" s="158"/>
      <c r="BZ44" s="158"/>
      <c r="CA44" s="158"/>
      <c r="CB44" s="158"/>
      <c r="CC44" s="158"/>
      <c r="CD44" s="158"/>
      <c r="CE44" s="158"/>
      <c r="CF44" s="158"/>
      <c r="CG44" s="158"/>
      <c r="CH44" s="20">
        <f t="shared" si="0"/>
        <v>17.016666465784088</v>
      </c>
      <c r="CJ44" s="23"/>
      <c r="CK44" s="23"/>
      <c r="CL44" s="23"/>
      <c r="CM44" s="25"/>
      <c r="CN44" s="25"/>
      <c r="CO44" s="25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</row>
    <row r="45" spans="1:129" s="19" customFormat="1" ht="138.75" customHeight="1">
      <c r="A45" s="93" t="s">
        <v>13</v>
      </c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5"/>
      <c r="AD45" s="21"/>
      <c r="AE45" s="159">
        <v>200</v>
      </c>
      <c r="AF45" s="159"/>
      <c r="AG45" s="159"/>
      <c r="AH45" s="159"/>
      <c r="AI45" s="159"/>
      <c r="AJ45" s="159"/>
      <c r="AK45" s="163" t="s">
        <v>11</v>
      </c>
      <c r="AL45" s="163"/>
      <c r="AM45" s="163"/>
      <c r="AN45" s="163"/>
      <c r="AO45" s="163"/>
      <c r="AP45" s="163"/>
      <c r="AQ45" s="163"/>
      <c r="AR45" s="163"/>
      <c r="AS45" s="163"/>
      <c r="AT45" s="158">
        <v>500000</v>
      </c>
      <c r="AU45" s="158"/>
      <c r="AV45" s="158"/>
      <c r="AW45" s="158"/>
      <c r="AX45" s="158"/>
      <c r="AY45" s="158"/>
      <c r="AZ45" s="158"/>
      <c r="BA45" s="158"/>
      <c r="BB45" s="158"/>
      <c r="BC45" s="158"/>
      <c r="BD45" s="158"/>
      <c r="BE45" s="158"/>
      <c r="BF45" s="158"/>
      <c r="BG45" s="158"/>
      <c r="BH45" s="158"/>
      <c r="BI45" s="158"/>
      <c r="BJ45" s="158"/>
      <c r="BK45" s="158">
        <v>31445</v>
      </c>
      <c r="BL45" s="158"/>
      <c r="BM45" s="158"/>
      <c r="BN45" s="158"/>
      <c r="BO45" s="158"/>
      <c r="BP45" s="158"/>
      <c r="BQ45" s="158"/>
      <c r="BR45" s="158"/>
      <c r="BS45" s="158"/>
      <c r="BT45" s="158"/>
      <c r="BU45" s="158"/>
      <c r="BV45" s="158"/>
      <c r="BW45" s="158">
        <f>AT45-BK45</f>
        <v>468555</v>
      </c>
      <c r="BX45" s="158"/>
      <c r="BY45" s="158"/>
      <c r="BZ45" s="158"/>
      <c r="CA45" s="158"/>
      <c r="CB45" s="158"/>
      <c r="CC45" s="158"/>
      <c r="CD45" s="158"/>
      <c r="CE45" s="158"/>
      <c r="CF45" s="158"/>
      <c r="CG45" s="158"/>
      <c r="CH45" s="20">
        <f t="shared" si="0"/>
        <v>6.2889999999999997</v>
      </c>
      <c r="CJ45" s="23"/>
      <c r="CK45" s="23"/>
      <c r="CL45" s="23"/>
      <c r="CM45" s="25"/>
      <c r="CN45" s="25"/>
      <c r="CO45" s="25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</row>
    <row r="46" spans="1:129" s="19" customFormat="1" ht="132.75" customHeight="1">
      <c r="A46" s="93" t="s">
        <v>14</v>
      </c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5"/>
      <c r="AD46" s="21"/>
      <c r="AE46" s="159">
        <v>200</v>
      </c>
      <c r="AF46" s="159"/>
      <c r="AG46" s="159"/>
      <c r="AH46" s="159"/>
      <c r="AI46" s="159"/>
      <c r="AJ46" s="159"/>
      <c r="AK46" s="163" t="s">
        <v>12</v>
      </c>
      <c r="AL46" s="163"/>
      <c r="AM46" s="163"/>
      <c r="AN46" s="163"/>
      <c r="AO46" s="163"/>
      <c r="AP46" s="163"/>
      <c r="AQ46" s="163"/>
      <c r="AR46" s="163"/>
      <c r="AS46" s="163"/>
      <c r="AT46" s="158">
        <v>2453600</v>
      </c>
      <c r="AU46" s="158"/>
      <c r="AV46" s="158"/>
      <c r="AW46" s="158"/>
      <c r="AX46" s="158"/>
      <c r="AY46" s="158"/>
      <c r="AZ46" s="158"/>
      <c r="BA46" s="158"/>
      <c r="BB46" s="158"/>
      <c r="BC46" s="158"/>
      <c r="BD46" s="158"/>
      <c r="BE46" s="158"/>
      <c r="BF46" s="158"/>
      <c r="BG46" s="158"/>
      <c r="BH46" s="158"/>
      <c r="BI46" s="158"/>
      <c r="BJ46" s="158"/>
      <c r="BK46" s="158">
        <v>517328.2</v>
      </c>
      <c r="BL46" s="158"/>
      <c r="BM46" s="158"/>
      <c r="BN46" s="158"/>
      <c r="BO46" s="158"/>
      <c r="BP46" s="158"/>
      <c r="BQ46" s="158"/>
      <c r="BR46" s="158"/>
      <c r="BS46" s="158"/>
      <c r="BT46" s="158"/>
      <c r="BU46" s="158"/>
      <c r="BV46" s="158"/>
      <c r="BW46" s="158">
        <f t="shared" ref="BW46:BW48" si="11">AT46-BK46</f>
        <v>1936271.8</v>
      </c>
      <c r="BX46" s="158"/>
      <c r="BY46" s="158"/>
      <c r="BZ46" s="158"/>
      <c r="CA46" s="158"/>
      <c r="CB46" s="158"/>
      <c r="CC46" s="158"/>
      <c r="CD46" s="158"/>
      <c r="CE46" s="158"/>
      <c r="CF46" s="158"/>
      <c r="CG46" s="158"/>
      <c r="CH46" s="20">
        <f>BK46/AT46*100</f>
        <v>21.084455493968047</v>
      </c>
      <c r="CJ46" s="23"/>
      <c r="CK46" s="23"/>
      <c r="CL46" s="23"/>
      <c r="CM46" s="25"/>
      <c r="CN46" s="25"/>
      <c r="CO46" s="25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</row>
    <row r="47" spans="1:129" s="19" customFormat="1" ht="152.25" customHeight="1">
      <c r="A47" s="93" t="s">
        <v>15</v>
      </c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5"/>
      <c r="AD47" s="34"/>
      <c r="AE47" s="174">
        <v>200</v>
      </c>
      <c r="AF47" s="175"/>
      <c r="AG47" s="175"/>
      <c r="AH47" s="175"/>
      <c r="AI47" s="175"/>
      <c r="AJ47" s="176"/>
      <c r="AK47" s="169" t="s">
        <v>16</v>
      </c>
      <c r="AL47" s="170"/>
      <c r="AM47" s="170"/>
      <c r="AN47" s="170"/>
      <c r="AO47" s="170"/>
      <c r="AP47" s="170"/>
      <c r="AQ47" s="170"/>
      <c r="AR47" s="170"/>
      <c r="AS47" s="171"/>
      <c r="AT47" s="166">
        <v>30000</v>
      </c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8"/>
      <c r="BK47" s="166" t="s">
        <v>28</v>
      </c>
      <c r="BL47" s="167"/>
      <c r="BM47" s="167"/>
      <c r="BN47" s="167"/>
      <c r="BO47" s="167"/>
      <c r="BP47" s="167"/>
      <c r="BQ47" s="167"/>
      <c r="BR47" s="167"/>
      <c r="BS47" s="167"/>
      <c r="BT47" s="167"/>
      <c r="BU47" s="167"/>
      <c r="BV47" s="168"/>
      <c r="BW47" s="166">
        <f>AT47</f>
        <v>30000</v>
      </c>
      <c r="BX47" s="167"/>
      <c r="BY47" s="167"/>
      <c r="BZ47" s="167"/>
      <c r="CA47" s="167"/>
      <c r="CB47" s="167"/>
      <c r="CC47" s="167"/>
      <c r="CD47" s="167"/>
      <c r="CE47" s="167"/>
      <c r="CF47" s="167"/>
      <c r="CG47" s="168"/>
      <c r="CH47" s="20" t="e">
        <f t="shared" ref="CH47" si="12">BK47/AT47*100</f>
        <v>#VALUE!</v>
      </c>
      <c r="CJ47" s="35"/>
      <c r="CK47" s="35"/>
      <c r="CL47" s="35"/>
      <c r="CM47" s="25"/>
      <c r="CN47" s="25"/>
      <c r="CO47" s="25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  <c r="DO47" s="35"/>
      <c r="DP47" s="35"/>
      <c r="DQ47" s="35"/>
      <c r="DR47" s="35"/>
      <c r="DS47" s="35"/>
      <c r="DT47" s="35"/>
      <c r="DU47" s="35"/>
      <c r="DV47" s="35"/>
      <c r="DW47" s="35"/>
      <c r="DX47" s="35"/>
      <c r="DY47" s="35"/>
    </row>
    <row r="48" spans="1:129" s="19" customFormat="1" ht="150" customHeight="1">
      <c r="A48" s="93" t="s">
        <v>17</v>
      </c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5"/>
      <c r="AD48" s="21"/>
      <c r="AE48" s="159">
        <v>200</v>
      </c>
      <c r="AF48" s="159"/>
      <c r="AG48" s="159"/>
      <c r="AH48" s="159"/>
      <c r="AI48" s="159"/>
      <c r="AJ48" s="159"/>
      <c r="AK48" s="163" t="s">
        <v>18</v>
      </c>
      <c r="AL48" s="163"/>
      <c r="AM48" s="163"/>
      <c r="AN48" s="163"/>
      <c r="AO48" s="163"/>
      <c r="AP48" s="163"/>
      <c r="AQ48" s="163"/>
      <c r="AR48" s="163"/>
      <c r="AS48" s="163"/>
      <c r="AT48" s="158">
        <v>2097300</v>
      </c>
      <c r="AU48" s="158"/>
      <c r="AV48" s="158"/>
      <c r="AW48" s="158"/>
      <c r="AX48" s="158"/>
      <c r="AY48" s="158"/>
      <c r="AZ48" s="158"/>
      <c r="BA48" s="158"/>
      <c r="BB48" s="158"/>
      <c r="BC48" s="158"/>
      <c r="BD48" s="158"/>
      <c r="BE48" s="158"/>
      <c r="BF48" s="158"/>
      <c r="BG48" s="158"/>
      <c r="BH48" s="158"/>
      <c r="BI48" s="158"/>
      <c r="BJ48" s="158"/>
      <c r="BK48" s="158">
        <v>552521.38</v>
      </c>
      <c r="BL48" s="158"/>
      <c r="BM48" s="158"/>
      <c r="BN48" s="158"/>
      <c r="BO48" s="158"/>
      <c r="BP48" s="158"/>
      <c r="BQ48" s="158"/>
      <c r="BR48" s="158"/>
      <c r="BS48" s="158"/>
      <c r="BT48" s="158"/>
      <c r="BU48" s="158"/>
      <c r="BV48" s="158"/>
      <c r="BW48" s="158">
        <f t="shared" si="11"/>
        <v>1544778.62</v>
      </c>
      <c r="BX48" s="158"/>
      <c r="BY48" s="158"/>
      <c r="BZ48" s="158"/>
      <c r="CA48" s="158"/>
      <c r="CB48" s="158"/>
      <c r="CC48" s="158"/>
      <c r="CD48" s="158"/>
      <c r="CE48" s="158"/>
      <c r="CF48" s="158"/>
      <c r="CG48" s="158"/>
      <c r="CH48" s="20">
        <f t="shared" si="0"/>
        <v>26.344413293281839</v>
      </c>
      <c r="CJ48" s="23"/>
      <c r="CK48" s="23"/>
      <c r="CL48" s="23"/>
      <c r="CM48" s="25"/>
      <c r="CN48" s="25"/>
      <c r="CO48" s="25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</row>
    <row r="49" spans="1:129" s="19" customFormat="1" ht="113.25" customHeight="1">
      <c r="A49" s="62" t="s">
        <v>19</v>
      </c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21"/>
      <c r="AE49" s="159">
        <v>200</v>
      </c>
      <c r="AF49" s="159"/>
      <c r="AG49" s="159"/>
      <c r="AH49" s="159"/>
      <c r="AI49" s="159"/>
      <c r="AJ49" s="159"/>
      <c r="AK49" s="163" t="s">
        <v>20</v>
      </c>
      <c r="AL49" s="163"/>
      <c r="AM49" s="163"/>
      <c r="AN49" s="163"/>
      <c r="AO49" s="163"/>
      <c r="AP49" s="163"/>
      <c r="AQ49" s="163"/>
      <c r="AR49" s="163"/>
      <c r="AS49" s="163"/>
      <c r="AT49" s="158">
        <v>520000</v>
      </c>
      <c r="AU49" s="158"/>
      <c r="AV49" s="158"/>
      <c r="AW49" s="158"/>
      <c r="AX49" s="158"/>
      <c r="AY49" s="158"/>
      <c r="AZ49" s="158"/>
      <c r="BA49" s="158"/>
      <c r="BB49" s="158"/>
      <c r="BC49" s="158"/>
      <c r="BD49" s="158"/>
      <c r="BE49" s="158"/>
      <c r="BF49" s="158"/>
      <c r="BG49" s="158"/>
      <c r="BH49" s="158"/>
      <c r="BI49" s="158"/>
      <c r="BJ49" s="158"/>
      <c r="BK49" s="158" t="s">
        <v>28</v>
      </c>
      <c r="BL49" s="158"/>
      <c r="BM49" s="158"/>
      <c r="BN49" s="158"/>
      <c r="BO49" s="158"/>
      <c r="BP49" s="158"/>
      <c r="BQ49" s="158"/>
      <c r="BR49" s="158"/>
      <c r="BS49" s="158"/>
      <c r="BT49" s="158"/>
      <c r="BU49" s="158"/>
      <c r="BV49" s="158"/>
      <c r="BW49" s="158">
        <f>AT49</f>
        <v>520000</v>
      </c>
      <c r="BX49" s="158"/>
      <c r="BY49" s="158"/>
      <c r="BZ49" s="158"/>
      <c r="CA49" s="158"/>
      <c r="CB49" s="158"/>
      <c r="CC49" s="158"/>
      <c r="CD49" s="158"/>
      <c r="CE49" s="158"/>
      <c r="CF49" s="158"/>
      <c r="CG49" s="158"/>
      <c r="CH49" s="20" t="e">
        <f t="shared" si="0"/>
        <v>#VALUE!</v>
      </c>
      <c r="CJ49" s="23"/>
      <c r="CK49" s="23"/>
      <c r="CL49" s="23"/>
      <c r="CM49" s="25"/>
      <c r="CN49" s="25"/>
      <c r="CO49" s="25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</row>
    <row r="50" spans="1:129" s="19" customFormat="1" ht="149.25" customHeight="1">
      <c r="A50" s="62" t="s">
        <v>241</v>
      </c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36"/>
      <c r="AE50" s="159">
        <v>200</v>
      </c>
      <c r="AF50" s="159"/>
      <c r="AG50" s="159"/>
      <c r="AH50" s="159"/>
      <c r="AI50" s="159"/>
      <c r="AJ50" s="159"/>
      <c r="AK50" s="163" t="s">
        <v>240</v>
      </c>
      <c r="AL50" s="163"/>
      <c r="AM50" s="163"/>
      <c r="AN50" s="163"/>
      <c r="AO50" s="163"/>
      <c r="AP50" s="163"/>
      <c r="AQ50" s="163"/>
      <c r="AR50" s="163"/>
      <c r="AS50" s="163"/>
      <c r="AT50" s="158">
        <v>1312600</v>
      </c>
      <c r="AU50" s="158"/>
      <c r="AV50" s="158"/>
      <c r="AW50" s="158"/>
      <c r="AX50" s="158"/>
      <c r="AY50" s="158"/>
      <c r="AZ50" s="158"/>
      <c r="BA50" s="158"/>
      <c r="BB50" s="158"/>
      <c r="BC50" s="158"/>
      <c r="BD50" s="158"/>
      <c r="BE50" s="158"/>
      <c r="BF50" s="158"/>
      <c r="BG50" s="158"/>
      <c r="BH50" s="158"/>
      <c r="BI50" s="158"/>
      <c r="BJ50" s="158"/>
      <c r="BK50" s="158">
        <v>273910.21999999997</v>
      </c>
      <c r="BL50" s="158"/>
      <c r="BM50" s="158"/>
      <c r="BN50" s="158"/>
      <c r="BO50" s="158"/>
      <c r="BP50" s="158"/>
      <c r="BQ50" s="158"/>
      <c r="BR50" s="158"/>
      <c r="BS50" s="158"/>
      <c r="BT50" s="158"/>
      <c r="BU50" s="158"/>
      <c r="BV50" s="158"/>
      <c r="BW50" s="158">
        <f>AT50-BK50</f>
        <v>1038689.78</v>
      </c>
      <c r="BX50" s="158"/>
      <c r="BY50" s="158"/>
      <c r="BZ50" s="158"/>
      <c r="CA50" s="158"/>
      <c r="CB50" s="158"/>
      <c r="CC50" s="158"/>
      <c r="CD50" s="158"/>
      <c r="CE50" s="158"/>
      <c r="CF50" s="158"/>
      <c r="CG50" s="158"/>
      <c r="CH50" s="20">
        <f t="shared" ref="CH50" si="13">BK50/AT50*100</f>
        <v>20.867760170653664</v>
      </c>
      <c r="CJ50" s="37"/>
      <c r="CK50" s="37"/>
      <c r="CL50" s="37"/>
      <c r="CM50" s="25"/>
      <c r="CN50" s="25"/>
      <c r="CO50" s="25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37"/>
      <c r="DC50" s="37"/>
      <c r="DD50" s="37"/>
      <c r="DE50" s="37"/>
      <c r="DF50" s="37"/>
      <c r="DG50" s="37"/>
      <c r="DH50" s="37"/>
      <c r="DI50" s="37"/>
      <c r="DJ50" s="37"/>
      <c r="DK50" s="37"/>
      <c r="DL50" s="37"/>
      <c r="DM50" s="37"/>
      <c r="DN50" s="37"/>
      <c r="DO50" s="37"/>
      <c r="DP50" s="37"/>
      <c r="DQ50" s="37"/>
      <c r="DR50" s="37"/>
      <c r="DS50" s="37"/>
      <c r="DT50" s="37"/>
      <c r="DU50" s="37"/>
      <c r="DV50" s="37"/>
      <c r="DW50" s="37"/>
      <c r="DX50" s="37"/>
      <c r="DY50" s="37"/>
    </row>
    <row r="51" spans="1:129" s="19" customFormat="1" ht="164.25" customHeight="1">
      <c r="A51" s="62" t="s">
        <v>22</v>
      </c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21"/>
      <c r="AE51" s="159">
        <v>200</v>
      </c>
      <c r="AF51" s="159"/>
      <c r="AG51" s="159"/>
      <c r="AH51" s="159"/>
      <c r="AI51" s="159"/>
      <c r="AJ51" s="159"/>
      <c r="AK51" s="163" t="s">
        <v>21</v>
      </c>
      <c r="AL51" s="163"/>
      <c r="AM51" s="163"/>
      <c r="AN51" s="163"/>
      <c r="AO51" s="163"/>
      <c r="AP51" s="163"/>
      <c r="AQ51" s="163"/>
      <c r="AR51" s="163"/>
      <c r="AS51" s="163"/>
      <c r="AT51" s="158">
        <v>204000</v>
      </c>
      <c r="AU51" s="158"/>
      <c r="AV51" s="158"/>
      <c r="AW51" s="158"/>
      <c r="AX51" s="158"/>
      <c r="AY51" s="158"/>
      <c r="AZ51" s="158"/>
      <c r="BA51" s="158"/>
      <c r="BB51" s="158"/>
      <c r="BC51" s="158"/>
      <c r="BD51" s="158"/>
      <c r="BE51" s="158"/>
      <c r="BF51" s="158"/>
      <c r="BG51" s="158"/>
      <c r="BH51" s="158"/>
      <c r="BI51" s="158"/>
      <c r="BJ51" s="158"/>
      <c r="BK51" s="158">
        <v>29897.4</v>
      </c>
      <c r="BL51" s="158"/>
      <c r="BM51" s="158"/>
      <c r="BN51" s="158"/>
      <c r="BO51" s="158"/>
      <c r="BP51" s="158"/>
      <c r="BQ51" s="158"/>
      <c r="BR51" s="158"/>
      <c r="BS51" s="158"/>
      <c r="BT51" s="158"/>
      <c r="BU51" s="158"/>
      <c r="BV51" s="158"/>
      <c r="BW51" s="158">
        <f>AT51-BK51</f>
        <v>174102.6</v>
      </c>
      <c r="BX51" s="158"/>
      <c r="BY51" s="158"/>
      <c r="BZ51" s="158"/>
      <c r="CA51" s="158"/>
      <c r="CB51" s="158"/>
      <c r="CC51" s="158"/>
      <c r="CD51" s="158"/>
      <c r="CE51" s="158"/>
      <c r="CF51" s="158"/>
      <c r="CG51" s="158"/>
      <c r="CH51" s="20">
        <f t="shared" si="0"/>
        <v>14.655588235294118</v>
      </c>
      <c r="CJ51" s="23"/>
      <c r="CK51" s="23"/>
      <c r="CL51" s="23"/>
      <c r="CM51" s="25"/>
      <c r="CN51" s="25"/>
      <c r="CO51" s="25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</row>
    <row r="52" spans="1:129" s="19" customFormat="1" ht="126.75" customHeight="1">
      <c r="A52" s="62" t="s">
        <v>24</v>
      </c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21"/>
      <c r="AE52" s="159">
        <v>200</v>
      </c>
      <c r="AF52" s="159"/>
      <c r="AG52" s="159"/>
      <c r="AH52" s="159"/>
      <c r="AI52" s="159"/>
      <c r="AJ52" s="159"/>
      <c r="AK52" s="163" t="s">
        <v>23</v>
      </c>
      <c r="AL52" s="163"/>
      <c r="AM52" s="163"/>
      <c r="AN52" s="163"/>
      <c r="AO52" s="163"/>
      <c r="AP52" s="163"/>
      <c r="AQ52" s="163"/>
      <c r="AR52" s="163"/>
      <c r="AS52" s="163"/>
      <c r="AT52" s="158">
        <v>164400</v>
      </c>
      <c r="AU52" s="158"/>
      <c r="AV52" s="158"/>
      <c r="AW52" s="158"/>
      <c r="AX52" s="158"/>
      <c r="AY52" s="158"/>
      <c r="AZ52" s="158"/>
      <c r="BA52" s="158"/>
      <c r="BB52" s="158"/>
      <c r="BC52" s="158"/>
      <c r="BD52" s="158"/>
      <c r="BE52" s="158"/>
      <c r="BF52" s="158"/>
      <c r="BG52" s="158"/>
      <c r="BH52" s="158"/>
      <c r="BI52" s="158"/>
      <c r="BJ52" s="158"/>
      <c r="BK52" s="158">
        <v>41030</v>
      </c>
      <c r="BL52" s="158"/>
      <c r="BM52" s="158"/>
      <c r="BN52" s="158"/>
      <c r="BO52" s="158"/>
      <c r="BP52" s="158"/>
      <c r="BQ52" s="158"/>
      <c r="BR52" s="158"/>
      <c r="BS52" s="158"/>
      <c r="BT52" s="158"/>
      <c r="BU52" s="158"/>
      <c r="BV52" s="158"/>
      <c r="BW52" s="158">
        <f>AT52-BK52</f>
        <v>123370</v>
      </c>
      <c r="BX52" s="158"/>
      <c r="BY52" s="158"/>
      <c r="BZ52" s="158"/>
      <c r="CA52" s="158"/>
      <c r="CB52" s="158"/>
      <c r="CC52" s="158"/>
      <c r="CD52" s="158"/>
      <c r="CE52" s="158"/>
      <c r="CF52" s="158"/>
      <c r="CG52" s="158"/>
      <c r="CH52" s="20">
        <f t="shared" si="0"/>
        <v>24.957420924574208</v>
      </c>
      <c r="CJ52" s="23"/>
      <c r="CK52" s="23"/>
      <c r="CL52" s="23"/>
      <c r="CM52" s="25"/>
      <c r="CN52" s="25"/>
      <c r="CO52" s="25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</row>
    <row r="53" spans="1:129" s="184" customFormat="1" ht="16.5" customHeight="1" thickBot="1">
      <c r="A53" s="182" t="s">
        <v>209</v>
      </c>
      <c r="B53" s="183"/>
      <c r="C53" s="183"/>
      <c r="D53" s="183"/>
      <c r="E53" s="183"/>
      <c r="F53" s="183"/>
      <c r="G53" s="183"/>
      <c r="H53" s="183"/>
      <c r="I53" s="183"/>
      <c r="J53" s="183"/>
      <c r="K53" s="183"/>
      <c r="L53" s="183"/>
      <c r="M53" s="183"/>
      <c r="N53" s="183"/>
      <c r="O53" s="183"/>
      <c r="P53" s="183"/>
      <c r="Q53" s="183"/>
      <c r="R53" s="183"/>
      <c r="S53" s="183"/>
      <c r="T53" s="183"/>
      <c r="U53" s="183"/>
      <c r="V53" s="183"/>
      <c r="W53" s="183"/>
      <c r="X53" s="183"/>
      <c r="Y53" s="183"/>
      <c r="Z53" s="183"/>
      <c r="AA53" s="183"/>
      <c r="AB53" s="183"/>
      <c r="AC53" s="183"/>
      <c r="AD53" s="183"/>
      <c r="AE53" s="183"/>
      <c r="AF53" s="183"/>
      <c r="AG53" s="183"/>
      <c r="AH53" s="183"/>
      <c r="AI53" s="183"/>
      <c r="AJ53" s="183"/>
      <c r="AK53" s="183"/>
      <c r="AL53" s="183"/>
      <c r="AM53" s="183"/>
      <c r="AN53" s="183"/>
      <c r="AO53" s="183"/>
      <c r="AP53" s="183"/>
      <c r="AQ53" s="183"/>
      <c r="AR53" s="183"/>
      <c r="AS53" s="183"/>
      <c r="AT53" s="183"/>
      <c r="AU53" s="183"/>
      <c r="AV53" s="183"/>
      <c r="AW53" s="183"/>
      <c r="AX53" s="183"/>
      <c r="AY53" s="183"/>
      <c r="AZ53" s="183"/>
      <c r="BA53" s="183"/>
      <c r="BB53" s="183"/>
      <c r="BC53" s="183"/>
      <c r="BD53" s="183"/>
      <c r="BE53" s="183"/>
      <c r="BF53" s="183"/>
      <c r="BG53" s="183"/>
      <c r="BH53" s="183"/>
      <c r="BI53" s="183"/>
      <c r="BJ53" s="183"/>
      <c r="BK53" s="183"/>
      <c r="BL53" s="183"/>
      <c r="BM53" s="183"/>
      <c r="BN53" s="183"/>
      <c r="BO53" s="183"/>
      <c r="BP53" s="183"/>
      <c r="BQ53" s="183"/>
      <c r="BR53" s="183"/>
      <c r="BS53" s="183"/>
      <c r="BT53" s="183"/>
      <c r="BU53" s="183"/>
      <c r="BV53" s="183"/>
      <c r="BW53" s="183"/>
      <c r="BX53" s="183"/>
      <c r="BY53" s="183"/>
      <c r="BZ53" s="183"/>
      <c r="CA53" s="183"/>
      <c r="CB53" s="183"/>
      <c r="CC53" s="183"/>
      <c r="CD53" s="183"/>
      <c r="CE53" s="183"/>
      <c r="CF53" s="183"/>
      <c r="CG53" s="183"/>
      <c r="CH53" s="183"/>
      <c r="CI53" s="183"/>
      <c r="CJ53" s="183"/>
      <c r="CK53" s="183"/>
      <c r="CL53" s="183"/>
      <c r="CM53" s="183"/>
      <c r="CN53" s="183"/>
      <c r="CO53" s="183"/>
      <c r="CP53" s="183"/>
      <c r="CQ53" s="183"/>
      <c r="CR53" s="183"/>
      <c r="CS53" s="183"/>
      <c r="CT53" s="183"/>
      <c r="CU53" s="183"/>
      <c r="CV53" s="183"/>
      <c r="CW53" s="183"/>
      <c r="CX53" s="183"/>
      <c r="CY53" s="183"/>
      <c r="CZ53" s="183"/>
      <c r="DA53" s="183"/>
      <c r="DB53" s="183"/>
      <c r="DC53" s="183"/>
      <c r="DD53" s="183"/>
      <c r="DE53" s="183"/>
      <c r="DF53" s="183"/>
      <c r="DG53" s="183"/>
      <c r="DH53" s="183"/>
      <c r="DI53" s="183"/>
      <c r="DJ53" s="183"/>
      <c r="DK53" s="183"/>
      <c r="DL53" s="183"/>
      <c r="DM53" s="183"/>
      <c r="DN53" s="183"/>
      <c r="DO53" s="183"/>
      <c r="DP53" s="183"/>
      <c r="DQ53" s="183"/>
      <c r="DR53" s="183"/>
      <c r="DS53" s="183"/>
      <c r="DT53" s="183"/>
      <c r="DU53" s="183"/>
      <c r="DV53" s="183"/>
      <c r="DW53" s="183"/>
      <c r="DX53" s="183"/>
      <c r="DY53" s="183"/>
    </row>
    <row r="54" spans="1:129" s="22" customFormat="1" ht="25.35" customHeight="1" thickBot="1">
      <c r="A54" s="188" t="s">
        <v>146</v>
      </c>
      <c r="B54" s="188"/>
      <c r="C54" s="188"/>
      <c r="D54" s="188"/>
      <c r="E54" s="188"/>
      <c r="F54" s="188"/>
      <c r="G54" s="188"/>
      <c r="H54" s="188"/>
      <c r="I54" s="188"/>
      <c r="J54" s="188"/>
      <c r="K54" s="188"/>
      <c r="L54" s="188"/>
      <c r="M54" s="188"/>
      <c r="N54" s="188"/>
      <c r="O54" s="188"/>
      <c r="P54" s="188"/>
      <c r="Q54" s="188"/>
      <c r="R54" s="188"/>
      <c r="S54" s="188"/>
      <c r="T54" s="188"/>
      <c r="U54" s="188"/>
      <c r="V54" s="188"/>
      <c r="W54" s="188"/>
      <c r="X54" s="188"/>
      <c r="Y54" s="188"/>
      <c r="Z54" s="188"/>
      <c r="AA54" s="188"/>
      <c r="AB54" s="188"/>
      <c r="AC54" s="188"/>
      <c r="AD54" s="188"/>
      <c r="AE54" s="191">
        <v>450</v>
      </c>
      <c r="AF54" s="191"/>
      <c r="AG54" s="191"/>
      <c r="AH54" s="191"/>
      <c r="AI54" s="191"/>
      <c r="AJ54" s="191"/>
      <c r="AK54" s="189" t="s">
        <v>52</v>
      </c>
      <c r="AL54" s="189"/>
      <c r="AM54" s="189"/>
      <c r="AN54" s="189"/>
      <c r="AO54" s="189"/>
      <c r="AP54" s="189"/>
      <c r="AQ54" s="189"/>
      <c r="AR54" s="189"/>
      <c r="AS54" s="189"/>
      <c r="AT54" s="190">
        <f>стр1!BB14-стр2!AT7</f>
        <v>-4119921.4299999997</v>
      </c>
      <c r="AU54" s="190"/>
      <c r="AV54" s="190"/>
      <c r="AW54" s="190"/>
      <c r="AX54" s="190"/>
      <c r="AY54" s="190"/>
      <c r="AZ54" s="190"/>
      <c r="BA54" s="190"/>
      <c r="BB54" s="190"/>
      <c r="BC54" s="190"/>
      <c r="BD54" s="190"/>
      <c r="BE54" s="190"/>
      <c r="BF54" s="190"/>
      <c r="BG54" s="190"/>
      <c r="BH54" s="190"/>
      <c r="BI54" s="190"/>
      <c r="BJ54" s="190"/>
      <c r="BK54" s="190">
        <f>стр1!BX14-стр2!BK7</f>
        <v>-261967</v>
      </c>
      <c r="BL54" s="190"/>
      <c r="BM54" s="190"/>
      <c r="BN54" s="190"/>
      <c r="BO54" s="190"/>
      <c r="BP54" s="190"/>
      <c r="BQ54" s="190"/>
      <c r="BR54" s="190"/>
      <c r="BS54" s="190"/>
      <c r="BT54" s="190"/>
      <c r="BU54" s="190"/>
      <c r="BV54" s="190"/>
      <c r="BW54" s="181" t="s">
        <v>52</v>
      </c>
      <c r="BX54" s="181"/>
      <c r="BY54" s="181"/>
      <c r="BZ54" s="181"/>
      <c r="CA54" s="181"/>
      <c r="CB54" s="181"/>
      <c r="CC54" s="181"/>
      <c r="CD54" s="181"/>
      <c r="CE54" s="181"/>
      <c r="CF54" s="181"/>
      <c r="CG54" s="181"/>
      <c r="CH54" s="22">
        <f>BK54/AT54*100</f>
        <v>6.3585435899926868</v>
      </c>
    </row>
    <row r="55" spans="1:129" ht="12.75" customHeight="1">
      <c r="AT55" s="187"/>
      <c r="AU55" s="187"/>
      <c r="AV55" s="187"/>
      <c r="AW55" s="187"/>
      <c r="AX55" s="187"/>
      <c r="AY55" s="187"/>
      <c r="AZ55" s="187"/>
      <c r="BA55" s="187"/>
      <c r="BB55" s="187"/>
      <c r="BC55" s="187"/>
      <c r="BD55" s="187"/>
      <c r="BE55" s="187"/>
      <c r="BF55" s="187"/>
      <c r="BG55" s="187"/>
      <c r="BH55" s="187"/>
      <c r="BI55" s="187"/>
      <c r="BJ55" s="187"/>
      <c r="BK55" s="185"/>
      <c r="BL55" s="186"/>
      <c r="BM55" s="186"/>
      <c r="BN55" s="186"/>
      <c r="BO55" s="186"/>
      <c r="BP55" s="186"/>
      <c r="BQ55" s="186"/>
      <c r="BR55" s="186"/>
      <c r="BS55" s="186"/>
      <c r="BT55" s="186"/>
      <c r="BU55" s="186"/>
      <c r="BV55" s="186"/>
    </row>
    <row r="57" spans="1:129" ht="12.75" customHeight="1">
      <c r="AQ57" s="179"/>
      <c r="AR57" s="179"/>
      <c r="BK57" s="180"/>
      <c r="BL57" s="140"/>
      <c r="BM57" s="140"/>
      <c r="BN57" s="140"/>
      <c r="BO57" s="140"/>
      <c r="BP57" s="140"/>
      <c r="BQ57" s="140"/>
      <c r="BR57" s="140"/>
      <c r="BS57" s="140"/>
      <c r="BT57" s="140"/>
      <c r="BU57" s="140"/>
      <c r="BV57" s="140"/>
    </row>
  </sheetData>
  <mergeCells count="297">
    <mergeCell ref="A43:AC43"/>
    <mergeCell ref="AE43:AJ43"/>
    <mergeCell ref="A42:AC42"/>
    <mergeCell ref="AE42:AJ42"/>
    <mergeCell ref="A40:AC40"/>
    <mergeCell ref="AE40:AJ40"/>
    <mergeCell ref="BW19:CG19"/>
    <mergeCell ref="A18:AD18"/>
    <mergeCell ref="AE18:AJ18"/>
    <mergeCell ref="A38:AC38"/>
    <mergeCell ref="AE38:AJ38"/>
    <mergeCell ref="AE36:AJ36"/>
    <mergeCell ref="AE32:AJ32"/>
    <mergeCell ref="AE33:AJ33"/>
    <mergeCell ref="BW26:CG26"/>
    <mergeCell ref="BW31:CG31"/>
    <mergeCell ref="BK28:BV28"/>
    <mergeCell ref="AT23:BJ23"/>
    <mergeCell ref="BK26:BV26"/>
    <mergeCell ref="BK27:BV27"/>
    <mergeCell ref="AT19:BJ19"/>
    <mergeCell ref="AK20:AS20"/>
    <mergeCell ref="AT21:BJ21"/>
    <mergeCell ref="AK23:AS23"/>
    <mergeCell ref="AE15:AJ15"/>
    <mergeCell ref="A15:AD15"/>
    <mergeCell ref="A25:AD25"/>
    <mergeCell ref="AE31:AJ31"/>
    <mergeCell ref="AE19:AJ19"/>
    <mergeCell ref="A29:AC29"/>
    <mergeCell ref="AE29:AJ29"/>
    <mergeCell ref="AE37:AJ37"/>
    <mergeCell ref="A27:AC27"/>
    <mergeCell ref="AE27:AJ27"/>
    <mergeCell ref="A36:AC36"/>
    <mergeCell ref="A37:AC37"/>
    <mergeCell ref="A31:AC31"/>
    <mergeCell ref="A23:AD23"/>
    <mergeCell ref="AE34:AJ34"/>
    <mergeCell ref="A34:AC34"/>
    <mergeCell ref="AE28:AJ28"/>
    <mergeCell ref="A30:AC30"/>
    <mergeCell ref="A35:AC35"/>
    <mergeCell ref="AE35:AJ35"/>
    <mergeCell ref="A16:AD16"/>
    <mergeCell ref="A17:AD17"/>
    <mergeCell ref="AE16:AJ16"/>
    <mergeCell ref="AE17:AJ17"/>
    <mergeCell ref="AK13:AS13"/>
    <mergeCell ref="AT13:BJ13"/>
    <mergeCell ref="BK13:BV13"/>
    <mergeCell ref="BW13:CG13"/>
    <mergeCell ref="AT16:BJ16"/>
    <mergeCell ref="AT17:BJ17"/>
    <mergeCell ref="AK16:AS16"/>
    <mergeCell ref="AK17:AS17"/>
    <mergeCell ref="BK18:BV18"/>
    <mergeCell ref="AK18:AS18"/>
    <mergeCell ref="AT18:BJ18"/>
    <mergeCell ref="A2:CG2"/>
    <mergeCell ref="A4:AD5"/>
    <mergeCell ref="AE4:AJ5"/>
    <mergeCell ref="AK4:AS5"/>
    <mergeCell ref="AT4:BJ5"/>
    <mergeCell ref="BK4:BV5"/>
    <mergeCell ref="BW4:CG5"/>
    <mergeCell ref="AE6:AJ6"/>
    <mergeCell ref="A10:AD10"/>
    <mergeCell ref="AE10:AJ10"/>
    <mergeCell ref="AT10:BJ10"/>
    <mergeCell ref="AK10:AS10"/>
    <mergeCell ref="AK6:AS6"/>
    <mergeCell ref="A8:AD8"/>
    <mergeCell ref="A6:AD6"/>
    <mergeCell ref="A7:AD7"/>
    <mergeCell ref="AK7:AS7"/>
    <mergeCell ref="AT7:BJ7"/>
    <mergeCell ref="BW10:CG10"/>
    <mergeCell ref="BK10:BV10"/>
    <mergeCell ref="A9:AD9"/>
    <mergeCell ref="AE8:AJ9"/>
    <mergeCell ref="AK8:AS9"/>
    <mergeCell ref="AT8:BJ9"/>
    <mergeCell ref="BW6:CG6"/>
    <mergeCell ref="BK6:BV6"/>
    <mergeCell ref="AT6:BJ6"/>
    <mergeCell ref="AE7:AJ7"/>
    <mergeCell ref="A12:AD12"/>
    <mergeCell ref="AE12:AJ12"/>
    <mergeCell ref="AK12:AS12"/>
    <mergeCell ref="AT11:BJ11"/>
    <mergeCell ref="BW11:CG11"/>
    <mergeCell ref="BK11:BV11"/>
    <mergeCell ref="BK12:BV12"/>
    <mergeCell ref="BW12:CG12"/>
    <mergeCell ref="AT12:BJ12"/>
    <mergeCell ref="BK29:BV29"/>
    <mergeCell ref="BW29:CG29"/>
    <mergeCell ref="BW28:CG28"/>
    <mergeCell ref="BK16:BV16"/>
    <mergeCell ref="BK17:BV17"/>
    <mergeCell ref="BW15:CG15"/>
    <mergeCell ref="BK19:BV19"/>
    <mergeCell ref="A11:AD11"/>
    <mergeCell ref="AE11:AJ11"/>
    <mergeCell ref="AK14:AS14"/>
    <mergeCell ref="AK11:AS11"/>
    <mergeCell ref="AE14:AJ14"/>
    <mergeCell ref="AT14:BJ14"/>
    <mergeCell ref="A13:AC13"/>
    <mergeCell ref="AE13:AJ13"/>
    <mergeCell ref="A14:AC14"/>
    <mergeCell ref="BW14:CG14"/>
    <mergeCell ref="BW18:CG18"/>
    <mergeCell ref="BW17:CG17"/>
    <mergeCell ref="BK14:BV14"/>
    <mergeCell ref="BW16:CG16"/>
    <mergeCell ref="AK15:AS15"/>
    <mergeCell ref="AT15:BJ15"/>
    <mergeCell ref="BK15:BV15"/>
    <mergeCell ref="A46:AC46"/>
    <mergeCell ref="AE46:AJ46"/>
    <mergeCell ref="A52:AC52"/>
    <mergeCell ref="AE52:AJ52"/>
    <mergeCell ref="BW52:CG52"/>
    <mergeCell ref="BK52:BV52"/>
    <mergeCell ref="AK51:AS51"/>
    <mergeCell ref="CM7:DY7"/>
    <mergeCell ref="BK7:BV7"/>
    <mergeCell ref="CJ7:CL7"/>
    <mergeCell ref="BW7:CG7"/>
    <mergeCell ref="BW8:CG9"/>
    <mergeCell ref="BK8:BV9"/>
    <mergeCell ref="BW21:CG21"/>
    <mergeCell ref="BK31:BV31"/>
    <mergeCell ref="BW33:CG33"/>
    <mergeCell ref="BK32:BV32"/>
    <mergeCell ref="BK25:BV25"/>
    <mergeCell ref="BW32:CG32"/>
    <mergeCell ref="BW20:CG20"/>
    <mergeCell ref="BW27:CG27"/>
    <mergeCell ref="BK22:BV22"/>
    <mergeCell ref="BW30:CG30"/>
    <mergeCell ref="BK30:BV30"/>
    <mergeCell ref="AQ57:AR57"/>
    <mergeCell ref="BK57:BV57"/>
    <mergeCell ref="BW54:CG54"/>
    <mergeCell ref="A53:XFD53"/>
    <mergeCell ref="BK55:BV55"/>
    <mergeCell ref="AT55:BJ55"/>
    <mergeCell ref="A54:AD54"/>
    <mergeCell ref="AK54:AS54"/>
    <mergeCell ref="BK54:BV54"/>
    <mergeCell ref="AE54:AJ54"/>
    <mergeCell ref="AT54:BJ54"/>
    <mergeCell ref="BK42:BV42"/>
    <mergeCell ref="BK36:BV36"/>
    <mergeCell ref="BK34:BV34"/>
    <mergeCell ref="AT38:BJ38"/>
    <mergeCell ref="BK38:BV38"/>
    <mergeCell ref="BW48:CG48"/>
    <mergeCell ref="BK48:BV48"/>
    <mergeCell ref="BK46:BV46"/>
    <mergeCell ref="BK45:BV45"/>
    <mergeCell ref="BW47:CG47"/>
    <mergeCell ref="BK47:BV47"/>
    <mergeCell ref="AE51:AJ51"/>
    <mergeCell ref="A49:AC49"/>
    <mergeCell ref="A51:AC51"/>
    <mergeCell ref="AE49:AJ49"/>
    <mergeCell ref="BW51:CG51"/>
    <mergeCell ref="BW49:CG49"/>
    <mergeCell ref="BK51:BV51"/>
    <mergeCell ref="BK49:BV49"/>
    <mergeCell ref="AK52:AS52"/>
    <mergeCell ref="AT52:BJ52"/>
    <mergeCell ref="AK49:AS49"/>
    <mergeCell ref="A50:AC50"/>
    <mergeCell ref="AE50:AJ50"/>
    <mergeCell ref="AK50:AS50"/>
    <mergeCell ref="AT50:BJ50"/>
    <mergeCell ref="BK50:BV50"/>
    <mergeCell ref="BW50:CG50"/>
    <mergeCell ref="AT49:BJ49"/>
    <mergeCell ref="AT51:BJ51"/>
    <mergeCell ref="AE47:AJ47"/>
    <mergeCell ref="A41:AC41"/>
    <mergeCell ref="AE41:AJ41"/>
    <mergeCell ref="AK41:AS41"/>
    <mergeCell ref="BK20:BV20"/>
    <mergeCell ref="AT25:BJ25"/>
    <mergeCell ref="AT22:BJ22"/>
    <mergeCell ref="AK21:AS21"/>
    <mergeCell ref="AK27:AS27"/>
    <mergeCell ref="A44:AC44"/>
    <mergeCell ref="AE44:AJ44"/>
    <mergeCell ref="A39:AC39"/>
    <mergeCell ref="AE39:AJ39"/>
    <mergeCell ref="AE30:AJ30"/>
    <mergeCell ref="AE25:AJ25"/>
    <mergeCell ref="A45:AC45"/>
    <mergeCell ref="A28:AC28"/>
    <mergeCell ref="AK26:AS26"/>
    <mergeCell ref="AK32:AS32"/>
    <mergeCell ref="AT27:BJ27"/>
    <mergeCell ref="A47:AC47"/>
    <mergeCell ref="AK40:AS40"/>
    <mergeCell ref="AT40:BJ40"/>
    <mergeCell ref="AE45:AJ45"/>
    <mergeCell ref="A48:AC48"/>
    <mergeCell ref="AE48:AJ48"/>
    <mergeCell ref="AK30:AS30"/>
    <mergeCell ref="AK38:AS38"/>
    <mergeCell ref="AK43:AS43"/>
    <mergeCell ref="AK39:AS39"/>
    <mergeCell ref="BK40:BV40"/>
    <mergeCell ref="BW40:CG40"/>
    <mergeCell ref="AT20:BJ20"/>
    <mergeCell ref="BK21:BV21"/>
    <mergeCell ref="AK25:AS25"/>
    <mergeCell ref="AT48:BJ48"/>
    <mergeCell ref="AK33:AS33"/>
    <mergeCell ref="AT32:BJ32"/>
    <mergeCell ref="AK37:AS37"/>
    <mergeCell ref="AK42:AS42"/>
    <mergeCell ref="AK44:AS44"/>
    <mergeCell ref="AK31:AS31"/>
    <mergeCell ref="AK28:AS28"/>
    <mergeCell ref="AK34:AS34"/>
    <mergeCell ref="AK36:AS36"/>
    <mergeCell ref="AT29:BJ29"/>
    <mergeCell ref="AK48:AS48"/>
    <mergeCell ref="AK29:AS29"/>
    <mergeCell ref="AT47:BJ47"/>
    <mergeCell ref="AT44:BJ44"/>
    <mergeCell ref="AT30:BJ30"/>
    <mergeCell ref="AT41:BJ41"/>
    <mergeCell ref="AT42:BJ42"/>
    <mergeCell ref="AT43:BJ43"/>
    <mergeCell ref="AK47:AS47"/>
    <mergeCell ref="AK46:AS46"/>
    <mergeCell ref="AT45:BJ45"/>
    <mergeCell ref="AT39:BJ39"/>
    <mergeCell ref="AT35:BJ35"/>
    <mergeCell ref="AT36:BJ36"/>
    <mergeCell ref="AT37:BJ37"/>
    <mergeCell ref="AK45:AS45"/>
    <mergeCell ref="AT34:BJ34"/>
    <mergeCell ref="AK35:AS35"/>
    <mergeCell ref="AK19:AS19"/>
    <mergeCell ref="A26:AC26"/>
    <mergeCell ref="A32:AC32"/>
    <mergeCell ref="BW34:CG34"/>
    <mergeCell ref="AT31:BJ31"/>
    <mergeCell ref="AT26:BJ26"/>
    <mergeCell ref="AT28:BJ28"/>
    <mergeCell ref="BW43:CG43"/>
    <mergeCell ref="AT46:BJ46"/>
    <mergeCell ref="BK33:BV33"/>
    <mergeCell ref="BW35:CG35"/>
    <mergeCell ref="BW39:CG39"/>
    <mergeCell ref="BK39:BV39"/>
    <mergeCell ref="BW45:CG45"/>
    <mergeCell ref="BW46:CG46"/>
    <mergeCell ref="BW36:CG36"/>
    <mergeCell ref="BK35:BV35"/>
    <mergeCell ref="BW44:CG44"/>
    <mergeCell ref="BK44:BV44"/>
    <mergeCell ref="BW38:CG38"/>
    <mergeCell ref="BK43:BV43"/>
    <mergeCell ref="BK41:BV41"/>
    <mergeCell ref="BW41:CG41"/>
    <mergeCell ref="BW42:CG42"/>
    <mergeCell ref="A33:AC33"/>
    <mergeCell ref="AT33:BJ33"/>
    <mergeCell ref="BW37:CG37"/>
    <mergeCell ref="BK24:BV24"/>
    <mergeCell ref="BW24:CG24"/>
    <mergeCell ref="BW22:CG22"/>
    <mergeCell ref="A22:AD22"/>
    <mergeCell ref="A19:AD19"/>
    <mergeCell ref="AE22:AJ22"/>
    <mergeCell ref="AE20:AJ20"/>
    <mergeCell ref="A20:AD20"/>
    <mergeCell ref="BK37:BV37"/>
    <mergeCell ref="BW25:CG25"/>
    <mergeCell ref="BW23:CG23"/>
    <mergeCell ref="BK23:BV23"/>
    <mergeCell ref="A24:AD24"/>
    <mergeCell ref="AE24:AJ24"/>
    <mergeCell ref="AK24:AS24"/>
    <mergeCell ref="AT24:BJ24"/>
    <mergeCell ref="AE21:AJ21"/>
    <mergeCell ref="AE26:AJ26"/>
    <mergeCell ref="AE23:AJ23"/>
    <mergeCell ref="A21:AD21"/>
    <mergeCell ref="AK22:AS22"/>
  </mergeCells>
  <phoneticPr fontId="0" type="noConversion"/>
  <pageMargins left="1.2298611111111111" right="0.1902777777777778" top="0.22986111111111113" bottom="0.1701388888888889" header="0.1701388888888889" footer="0.51180555555555562"/>
  <pageSetup paperSize="9" scale="68" firstPageNumber="0" orientation="portrait" horizontalDpi="300" verticalDpi="300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F47"/>
  <sheetViews>
    <sheetView tabSelected="1" view="pageBreakPreview" topLeftCell="A10" zoomScaleSheetLayoutView="100" workbookViewId="0">
      <selection activeCell="BY30" sqref="BY30:CN30"/>
    </sheetView>
  </sheetViews>
  <sheetFormatPr defaultColWidth="0.85546875" defaultRowHeight="12"/>
  <cols>
    <col min="1" max="25" width="0.85546875" style="2" customWidth="1"/>
    <col min="26" max="26" width="2.28515625" style="2" customWidth="1"/>
    <col min="27" max="27" width="1.85546875" style="2" customWidth="1"/>
    <col min="28" max="30" width="0.85546875" style="2" customWidth="1"/>
    <col min="31" max="31" width="2.85546875" style="2" customWidth="1"/>
    <col min="32" max="50" width="0.85546875" style="2" customWidth="1"/>
    <col min="51" max="51" width="12.85546875" style="2" customWidth="1"/>
    <col min="52" max="107" width="0.85546875" style="2"/>
    <col min="108" max="108" width="0.85546875" style="2" customWidth="1"/>
    <col min="109" max="16384" width="0.85546875" style="2"/>
  </cols>
  <sheetData>
    <row r="1" spans="1:108">
      <c r="DD1" s="6" t="s">
        <v>53</v>
      </c>
    </row>
    <row r="2" spans="1:108" s="8" customFormat="1" ht="25.5" customHeight="1">
      <c r="A2" s="291" t="s">
        <v>148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W2" s="291"/>
      <c r="X2" s="291"/>
      <c r="Y2" s="291"/>
      <c r="Z2" s="291"/>
      <c r="AA2" s="291"/>
      <c r="AB2" s="291"/>
      <c r="AC2" s="291"/>
      <c r="AD2" s="291"/>
      <c r="AE2" s="291"/>
      <c r="AF2" s="291"/>
      <c r="AG2" s="291"/>
      <c r="AH2" s="291"/>
      <c r="AI2" s="291"/>
      <c r="AJ2" s="291"/>
      <c r="AK2" s="291"/>
      <c r="AL2" s="291"/>
      <c r="AM2" s="291"/>
      <c r="AN2" s="291"/>
      <c r="AO2" s="291"/>
      <c r="AP2" s="291"/>
      <c r="AQ2" s="291"/>
      <c r="AR2" s="291"/>
      <c r="AS2" s="291"/>
      <c r="AT2" s="291"/>
      <c r="AU2" s="291"/>
      <c r="AV2" s="291"/>
      <c r="AW2" s="291"/>
      <c r="AX2" s="291"/>
      <c r="AY2" s="291"/>
      <c r="AZ2" s="291"/>
      <c r="BA2" s="291"/>
      <c r="BB2" s="291"/>
      <c r="BC2" s="291"/>
      <c r="BD2" s="291"/>
      <c r="BE2" s="291"/>
      <c r="BF2" s="291"/>
      <c r="BG2" s="291"/>
      <c r="BH2" s="291"/>
      <c r="BI2" s="291"/>
      <c r="BJ2" s="291"/>
      <c r="BK2" s="291"/>
      <c r="BL2" s="291"/>
      <c r="BM2" s="291"/>
      <c r="BN2" s="291"/>
      <c r="BO2" s="291"/>
      <c r="BP2" s="291"/>
      <c r="BQ2" s="291"/>
      <c r="BR2" s="291"/>
      <c r="BS2" s="291"/>
      <c r="BT2" s="291"/>
      <c r="BU2" s="291"/>
      <c r="BV2" s="291"/>
      <c r="BW2" s="291"/>
      <c r="BX2" s="291"/>
      <c r="BY2" s="291"/>
      <c r="BZ2" s="291"/>
      <c r="CA2" s="291"/>
      <c r="CB2" s="291"/>
      <c r="CC2" s="291"/>
      <c r="CD2" s="291"/>
      <c r="CE2" s="291"/>
      <c r="CF2" s="291"/>
      <c r="CG2" s="291"/>
      <c r="CH2" s="291"/>
      <c r="CI2" s="291"/>
      <c r="CJ2" s="291"/>
      <c r="CK2" s="291"/>
      <c r="CL2" s="291"/>
      <c r="CM2" s="291"/>
      <c r="CN2" s="291"/>
      <c r="CO2" s="291"/>
      <c r="CP2" s="291"/>
      <c r="CQ2" s="291"/>
      <c r="CR2" s="291"/>
      <c r="CS2" s="291"/>
      <c r="CT2" s="291"/>
      <c r="CU2" s="291"/>
      <c r="CV2" s="291"/>
      <c r="CW2" s="291"/>
      <c r="CX2" s="291"/>
      <c r="CY2" s="291"/>
      <c r="CZ2" s="291"/>
      <c r="DA2" s="291"/>
      <c r="DB2" s="291"/>
      <c r="DC2" s="291"/>
      <c r="DD2" s="291"/>
    </row>
    <row r="3" spans="1:108" s="14" customFormat="1" ht="56.25" customHeight="1">
      <c r="A3" s="301" t="s">
        <v>134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  <c r="T3" s="284"/>
      <c r="U3" s="284"/>
      <c r="V3" s="284"/>
      <c r="W3" s="284"/>
      <c r="X3" s="284"/>
      <c r="Y3" s="284"/>
      <c r="Z3" s="284"/>
      <c r="AA3" s="284"/>
      <c r="AB3" s="284" t="s">
        <v>135</v>
      </c>
      <c r="AC3" s="284"/>
      <c r="AD3" s="284"/>
      <c r="AE3" s="284"/>
      <c r="AF3" s="284"/>
      <c r="AG3" s="284"/>
      <c r="AH3" s="284" t="s">
        <v>149</v>
      </c>
      <c r="AI3" s="284"/>
      <c r="AJ3" s="284"/>
      <c r="AK3" s="284"/>
      <c r="AL3" s="284"/>
      <c r="AM3" s="284"/>
      <c r="AN3" s="284"/>
      <c r="AO3" s="284"/>
      <c r="AP3" s="284"/>
      <c r="AQ3" s="284"/>
      <c r="AR3" s="284"/>
      <c r="AS3" s="284"/>
      <c r="AT3" s="284"/>
      <c r="AU3" s="284"/>
      <c r="AV3" s="284"/>
      <c r="AW3" s="284"/>
      <c r="AX3" s="284"/>
      <c r="AY3" s="284"/>
      <c r="AZ3" s="284"/>
      <c r="BA3" s="284"/>
      <c r="BB3" s="284"/>
      <c r="BC3" s="284" t="s">
        <v>54</v>
      </c>
      <c r="BD3" s="284"/>
      <c r="BE3" s="284"/>
      <c r="BF3" s="284"/>
      <c r="BG3" s="284"/>
      <c r="BH3" s="284"/>
      <c r="BI3" s="284"/>
      <c r="BJ3" s="284"/>
      <c r="BK3" s="284"/>
      <c r="BL3" s="284"/>
      <c r="BM3" s="284"/>
      <c r="BN3" s="284"/>
      <c r="BO3" s="284"/>
      <c r="BP3" s="284"/>
      <c r="BQ3" s="284"/>
      <c r="BR3" s="284"/>
      <c r="BS3" s="284"/>
      <c r="BT3" s="284"/>
      <c r="BU3" s="284"/>
      <c r="BV3" s="284"/>
      <c r="BW3" s="284"/>
      <c r="BX3" s="284"/>
      <c r="BY3" s="284" t="s">
        <v>137</v>
      </c>
      <c r="BZ3" s="284"/>
      <c r="CA3" s="284"/>
      <c r="CB3" s="284"/>
      <c r="CC3" s="284"/>
      <c r="CD3" s="284"/>
      <c r="CE3" s="284"/>
      <c r="CF3" s="284"/>
      <c r="CG3" s="284"/>
      <c r="CH3" s="284"/>
      <c r="CI3" s="284"/>
      <c r="CJ3" s="284"/>
      <c r="CK3" s="284"/>
      <c r="CL3" s="284"/>
      <c r="CM3" s="284"/>
      <c r="CN3" s="284"/>
      <c r="CO3" s="284" t="s">
        <v>138</v>
      </c>
      <c r="CP3" s="284"/>
      <c r="CQ3" s="284"/>
      <c r="CR3" s="284"/>
      <c r="CS3" s="284"/>
      <c r="CT3" s="284"/>
      <c r="CU3" s="284"/>
      <c r="CV3" s="284"/>
      <c r="CW3" s="284"/>
      <c r="CX3" s="284"/>
      <c r="CY3" s="284"/>
      <c r="CZ3" s="284"/>
      <c r="DA3" s="284"/>
      <c r="DB3" s="284"/>
      <c r="DC3" s="284"/>
      <c r="DD3" s="302"/>
    </row>
    <row r="4" spans="1:108" s="9" customFormat="1" ht="12" customHeight="1" thickBot="1">
      <c r="A4" s="292">
        <v>1</v>
      </c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U4" s="293"/>
      <c r="V4" s="293"/>
      <c r="W4" s="293"/>
      <c r="X4" s="293"/>
      <c r="Y4" s="293"/>
      <c r="Z4" s="293"/>
      <c r="AA4" s="293"/>
      <c r="AB4" s="294">
        <v>2</v>
      </c>
      <c r="AC4" s="294"/>
      <c r="AD4" s="294"/>
      <c r="AE4" s="294"/>
      <c r="AF4" s="294"/>
      <c r="AG4" s="294"/>
      <c r="AH4" s="294">
        <v>3</v>
      </c>
      <c r="AI4" s="294"/>
      <c r="AJ4" s="294"/>
      <c r="AK4" s="294"/>
      <c r="AL4" s="294"/>
      <c r="AM4" s="294"/>
      <c r="AN4" s="294"/>
      <c r="AO4" s="294"/>
      <c r="AP4" s="294"/>
      <c r="AQ4" s="294"/>
      <c r="AR4" s="294"/>
      <c r="AS4" s="294"/>
      <c r="AT4" s="294"/>
      <c r="AU4" s="294"/>
      <c r="AV4" s="294"/>
      <c r="AW4" s="294"/>
      <c r="AX4" s="294"/>
      <c r="AY4" s="294"/>
      <c r="AZ4" s="294"/>
      <c r="BA4" s="294"/>
      <c r="BB4" s="294"/>
      <c r="BC4" s="294">
        <v>4</v>
      </c>
      <c r="BD4" s="294"/>
      <c r="BE4" s="294"/>
      <c r="BF4" s="294"/>
      <c r="BG4" s="294"/>
      <c r="BH4" s="294"/>
      <c r="BI4" s="294"/>
      <c r="BJ4" s="294"/>
      <c r="BK4" s="294"/>
      <c r="BL4" s="294"/>
      <c r="BM4" s="294"/>
      <c r="BN4" s="294"/>
      <c r="BO4" s="294"/>
      <c r="BP4" s="294"/>
      <c r="BQ4" s="294"/>
      <c r="BR4" s="294"/>
      <c r="BS4" s="294"/>
      <c r="BT4" s="294"/>
      <c r="BU4" s="294"/>
      <c r="BV4" s="294"/>
      <c r="BW4" s="294"/>
      <c r="BX4" s="294"/>
      <c r="BY4" s="294">
        <v>5</v>
      </c>
      <c r="BZ4" s="294"/>
      <c r="CA4" s="294"/>
      <c r="CB4" s="294"/>
      <c r="CC4" s="294"/>
      <c r="CD4" s="294"/>
      <c r="CE4" s="294"/>
      <c r="CF4" s="294"/>
      <c r="CG4" s="294"/>
      <c r="CH4" s="294"/>
      <c r="CI4" s="294"/>
      <c r="CJ4" s="294"/>
      <c r="CK4" s="294"/>
      <c r="CL4" s="294"/>
      <c r="CM4" s="294"/>
      <c r="CN4" s="294"/>
      <c r="CO4" s="294">
        <v>6</v>
      </c>
      <c r="CP4" s="294"/>
      <c r="CQ4" s="294"/>
      <c r="CR4" s="294"/>
      <c r="CS4" s="294"/>
      <c r="CT4" s="294"/>
      <c r="CU4" s="294"/>
      <c r="CV4" s="294"/>
      <c r="CW4" s="294"/>
      <c r="CX4" s="294"/>
      <c r="CY4" s="294"/>
      <c r="CZ4" s="294"/>
      <c r="DA4" s="294"/>
      <c r="DB4" s="294"/>
      <c r="DC4" s="294"/>
      <c r="DD4" s="295"/>
    </row>
    <row r="5" spans="1:108" s="15" customFormat="1" ht="23.25" customHeight="1">
      <c r="A5" s="285" t="s">
        <v>84</v>
      </c>
      <c r="B5" s="285"/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  <c r="R5" s="285"/>
      <c r="S5" s="285"/>
      <c r="T5" s="285"/>
      <c r="U5" s="285"/>
      <c r="V5" s="285"/>
      <c r="W5" s="285"/>
      <c r="X5" s="285"/>
      <c r="Y5" s="285"/>
      <c r="Z5" s="285"/>
      <c r="AA5" s="286"/>
      <c r="AB5" s="287" t="s">
        <v>55</v>
      </c>
      <c r="AC5" s="288"/>
      <c r="AD5" s="288"/>
      <c r="AE5" s="288"/>
      <c r="AF5" s="288"/>
      <c r="AG5" s="288"/>
      <c r="AH5" s="288" t="s">
        <v>150</v>
      </c>
      <c r="AI5" s="288"/>
      <c r="AJ5" s="288"/>
      <c r="AK5" s="288"/>
      <c r="AL5" s="288"/>
      <c r="AM5" s="288"/>
      <c r="AN5" s="288"/>
      <c r="AO5" s="288"/>
      <c r="AP5" s="288"/>
      <c r="AQ5" s="288"/>
      <c r="AR5" s="288"/>
      <c r="AS5" s="288"/>
      <c r="AT5" s="288"/>
      <c r="AU5" s="288"/>
      <c r="AV5" s="288"/>
      <c r="AW5" s="288"/>
      <c r="AX5" s="288"/>
      <c r="AY5" s="288"/>
      <c r="AZ5" s="288"/>
      <c r="BA5" s="288"/>
      <c r="BB5" s="288"/>
      <c r="BC5" s="289">
        <f>BC28</f>
        <v>4119921.4299999997</v>
      </c>
      <c r="BD5" s="290"/>
      <c r="BE5" s="290"/>
      <c r="BF5" s="290"/>
      <c r="BG5" s="290"/>
      <c r="BH5" s="290"/>
      <c r="BI5" s="290"/>
      <c r="BJ5" s="290"/>
      <c r="BK5" s="290"/>
      <c r="BL5" s="290"/>
      <c r="BM5" s="290"/>
      <c r="BN5" s="290"/>
      <c r="BO5" s="290"/>
      <c r="BP5" s="290"/>
      <c r="BQ5" s="290"/>
      <c r="BR5" s="290"/>
      <c r="BS5" s="290"/>
      <c r="BT5" s="290"/>
      <c r="BU5" s="290"/>
      <c r="BV5" s="290"/>
      <c r="BW5" s="290"/>
      <c r="BX5" s="290"/>
      <c r="BY5" s="289">
        <f>BY28</f>
        <v>261967</v>
      </c>
      <c r="BZ5" s="290"/>
      <c r="CA5" s="290"/>
      <c r="CB5" s="290"/>
      <c r="CC5" s="290"/>
      <c r="CD5" s="290"/>
      <c r="CE5" s="290"/>
      <c r="CF5" s="290"/>
      <c r="CG5" s="290"/>
      <c r="CH5" s="290"/>
      <c r="CI5" s="290"/>
      <c r="CJ5" s="290"/>
      <c r="CK5" s="290"/>
      <c r="CL5" s="290"/>
      <c r="CM5" s="290"/>
      <c r="CN5" s="290"/>
      <c r="CO5" s="289">
        <f>BC5-BY5</f>
        <v>3857954.4299999997</v>
      </c>
      <c r="CP5" s="290"/>
      <c r="CQ5" s="290"/>
      <c r="CR5" s="290"/>
      <c r="CS5" s="290"/>
      <c r="CT5" s="290"/>
      <c r="CU5" s="290"/>
      <c r="CV5" s="290"/>
      <c r="CW5" s="290"/>
      <c r="CX5" s="290"/>
      <c r="CY5" s="290"/>
      <c r="CZ5" s="290"/>
      <c r="DA5" s="290"/>
      <c r="DB5" s="290"/>
      <c r="DC5" s="290"/>
      <c r="DD5" s="300"/>
    </row>
    <row r="6" spans="1:108" s="15" customFormat="1" ht="13.5" customHeight="1">
      <c r="A6" s="272" t="s">
        <v>140</v>
      </c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  <c r="Z6" s="272"/>
      <c r="AA6" s="273"/>
      <c r="AB6" s="274" t="s">
        <v>56</v>
      </c>
      <c r="AC6" s="275"/>
      <c r="AD6" s="275"/>
      <c r="AE6" s="275"/>
      <c r="AF6" s="275"/>
      <c r="AG6" s="276"/>
      <c r="AH6" s="282" t="s">
        <v>150</v>
      </c>
      <c r="AI6" s="275"/>
      <c r="AJ6" s="275"/>
      <c r="AK6" s="275"/>
      <c r="AL6" s="275"/>
      <c r="AM6" s="275"/>
      <c r="AN6" s="275"/>
      <c r="AO6" s="275"/>
      <c r="AP6" s="275"/>
      <c r="AQ6" s="275"/>
      <c r="AR6" s="275"/>
      <c r="AS6" s="275"/>
      <c r="AT6" s="275"/>
      <c r="AU6" s="275"/>
      <c r="AV6" s="275"/>
      <c r="AW6" s="275"/>
      <c r="AX6" s="275"/>
      <c r="AY6" s="275"/>
      <c r="AZ6" s="275"/>
      <c r="BA6" s="275"/>
      <c r="BB6" s="276"/>
      <c r="BC6" s="264" t="s">
        <v>28</v>
      </c>
      <c r="BD6" s="265"/>
      <c r="BE6" s="265"/>
      <c r="BF6" s="265"/>
      <c r="BG6" s="265"/>
      <c r="BH6" s="265"/>
      <c r="BI6" s="265"/>
      <c r="BJ6" s="265"/>
      <c r="BK6" s="265"/>
      <c r="BL6" s="265"/>
      <c r="BM6" s="265"/>
      <c r="BN6" s="265"/>
      <c r="BO6" s="265"/>
      <c r="BP6" s="265"/>
      <c r="BQ6" s="265"/>
      <c r="BR6" s="265"/>
      <c r="BS6" s="265"/>
      <c r="BT6" s="265"/>
      <c r="BU6" s="265"/>
      <c r="BV6" s="265"/>
      <c r="BW6" s="265"/>
      <c r="BX6" s="266"/>
      <c r="BY6" s="264" t="s">
        <v>28</v>
      </c>
      <c r="BZ6" s="265"/>
      <c r="CA6" s="265"/>
      <c r="CB6" s="265"/>
      <c r="CC6" s="265"/>
      <c r="CD6" s="265"/>
      <c r="CE6" s="265"/>
      <c r="CF6" s="265"/>
      <c r="CG6" s="265"/>
      <c r="CH6" s="265"/>
      <c r="CI6" s="265"/>
      <c r="CJ6" s="265"/>
      <c r="CK6" s="265"/>
      <c r="CL6" s="265"/>
      <c r="CM6" s="265"/>
      <c r="CN6" s="266"/>
      <c r="CO6" s="264" t="s">
        <v>28</v>
      </c>
      <c r="CP6" s="265"/>
      <c r="CQ6" s="265"/>
      <c r="CR6" s="265"/>
      <c r="CS6" s="265"/>
      <c r="CT6" s="265"/>
      <c r="CU6" s="265"/>
      <c r="CV6" s="265"/>
      <c r="CW6" s="265"/>
      <c r="CX6" s="265"/>
      <c r="CY6" s="265"/>
      <c r="CZ6" s="265"/>
      <c r="DA6" s="265"/>
      <c r="DB6" s="265"/>
      <c r="DC6" s="265"/>
      <c r="DD6" s="280"/>
    </row>
    <row r="7" spans="1:108" ht="23.25" customHeight="1">
      <c r="A7" s="298" t="s">
        <v>151</v>
      </c>
      <c r="B7" s="298"/>
      <c r="C7" s="298"/>
      <c r="D7" s="298"/>
      <c r="E7" s="298"/>
      <c r="F7" s="298"/>
      <c r="G7" s="298"/>
      <c r="H7" s="298"/>
      <c r="I7" s="298"/>
      <c r="J7" s="298"/>
      <c r="K7" s="298"/>
      <c r="L7" s="298"/>
      <c r="M7" s="298"/>
      <c r="N7" s="298"/>
      <c r="O7" s="298"/>
      <c r="P7" s="298"/>
      <c r="Q7" s="298"/>
      <c r="R7" s="298"/>
      <c r="S7" s="298"/>
      <c r="T7" s="298"/>
      <c r="U7" s="298"/>
      <c r="V7" s="298"/>
      <c r="W7" s="298"/>
      <c r="X7" s="298"/>
      <c r="Y7" s="298"/>
      <c r="Z7" s="298"/>
      <c r="AA7" s="299"/>
      <c r="AB7" s="277"/>
      <c r="AC7" s="278"/>
      <c r="AD7" s="278"/>
      <c r="AE7" s="278"/>
      <c r="AF7" s="278"/>
      <c r="AG7" s="279"/>
      <c r="AH7" s="283"/>
      <c r="AI7" s="278"/>
      <c r="AJ7" s="278"/>
      <c r="AK7" s="278"/>
      <c r="AL7" s="278"/>
      <c r="AM7" s="278"/>
      <c r="AN7" s="278"/>
      <c r="AO7" s="278"/>
      <c r="AP7" s="278"/>
      <c r="AQ7" s="278"/>
      <c r="AR7" s="278"/>
      <c r="AS7" s="278"/>
      <c r="AT7" s="278"/>
      <c r="AU7" s="278"/>
      <c r="AV7" s="278"/>
      <c r="AW7" s="278"/>
      <c r="AX7" s="278"/>
      <c r="AY7" s="278"/>
      <c r="AZ7" s="278"/>
      <c r="BA7" s="278"/>
      <c r="BB7" s="279"/>
      <c r="BC7" s="267"/>
      <c r="BD7" s="268"/>
      <c r="BE7" s="268"/>
      <c r="BF7" s="268"/>
      <c r="BG7" s="268"/>
      <c r="BH7" s="268"/>
      <c r="BI7" s="268"/>
      <c r="BJ7" s="268"/>
      <c r="BK7" s="268"/>
      <c r="BL7" s="268"/>
      <c r="BM7" s="268"/>
      <c r="BN7" s="268"/>
      <c r="BO7" s="268"/>
      <c r="BP7" s="268"/>
      <c r="BQ7" s="268"/>
      <c r="BR7" s="268"/>
      <c r="BS7" s="268"/>
      <c r="BT7" s="268"/>
      <c r="BU7" s="268"/>
      <c r="BV7" s="268"/>
      <c r="BW7" s="268"/>
      <c r="BX7" s="269"/>
      <c r="BY7" s="267"/>
      <c r="BZ7" s="268"/>
      <c r="CA7" s="268"/>
      <c r="CB7" s="268"/>
      <c r="CC7" s="268"/>
      <c r="CD7" s="268"/>
      <c r="CE7" s="268"/>
      <c r="CF7" s="268"/>
      <c r="CG7" s="268"/>
      <c r="CH7" s="268"/>
      <c r="CI7" s="268"/>
      <c r="CJ7" s="268"/>
      <c r="CK7" s="268"/>
      <c r="CL7" s="268"/>
      <c r="CM7" s="268"/>
      <c r="CN7" s="269"/>
      <c r="CO7" s="267"/>
      <c r="CP7" s="268"/>
      <c r="CQ7" s="268"/>
      <c r="CR7" s="268"/>
      <c r="CS7" s="268"/>
      <c r="CT7" s="268"/>
      <c r="CU7" s="268"/>
      <c r="CV7" s="268"/>
      <c r="CW7" s="268"/>
      <c r="CX7" s="268"/>
      <c r="CY7" s="268"/>
      <c r="CZ7" s="268"/>
      <c r="DA7" s="268"/>
      <c r="DB7" s="268"/>
      <c r="DC7" s="268"/>
      <c r="DD7" s="281"/>
    </row>
    <row r="8" spans="1:108" ht="13.5" customHeight="1">
      <c r="A8" s="296" t="s">
        <v>57</v>
      </c>
      <c r="B8" s="296"/>
      <c r="C8" s="296"/>
      <c r="D8" s="296"/>
      <c r="E8" s="296"/>
      <c r="F8" s="296"/>
      <c r="G8" s="296"/>
      <c r="H8" s="296"/>
      <c r="I8" s="296"/>
      <c r="J8" s="296"/>
      <c r="K8" s="296"/>
      <c r="L8" s="296"/>
      <c r="M8" s="296"/>
      <c r="N8" s="296"/>
      <c r="O8" s="296"/>
      <c r="P8" s="296"/>
      <c r="Q8" s="296"/>
      <c r="R8" s="296"/>
      <c r="S8" s="296"/>
      <c r="T8" s="296"/>
      <c r="U8" s="296"/>
      <c r="V8" s="296"/>
      <c r="W8" s="296"/>
      <c r="X8" s="296"/>
      <c r="Y8" s="296"/>
      <c r="Z8" s="296"/>
      <c r="AA8" s="297"/>
      <c r="AB8" s="274"/>
      <c r="AC8" s="275"/>
      <c r="AD8" s="275"/>
      <c r="AE8" s="275"/>
      <c r="AF8" s="275"/>
      <c r="AG8" s="276"/>
      <c r="AH8" s="282" t="s">
        <v>28</v>
      </c>
      <c r="AI8" s="275"/>
      <c r="AJ8" s="275"/>
      <c r="AK8" s="275"/>
      <c r="AL8" s="275"/>
      <c r="AM8" s="275"/>
      <c r="AN8" s="275"/>
      <c r="AO8" s="275"/>
      <c r="AP8" s="275"/>
      <c r="AQ8" s="275"/>
      <c r="AR8" s="275"/>
      <c r="AS8" s="275"/>
      <c r="AT8" s="275"/>
      <c r="AU8" s="275"/>
      <c r="AV8" s="275"/>
      <c r="AW8" s="275"/>
      <c r="AX8" s="275"/>
      <c r="AY8" s="275"/>
      <c r="AZ8" s="275"/>
      <c r="BA8" s="275"/>
      <c r="BB8" s="276"/>
      <c r="BC8" s="264" t="s">
        <v>28</v>
      </c>
      <c r="BD8" s="265"/>
      <c r="BE8" s="265"/>
      <c r="BF8" s="265"/>
      <c r="BG8" s="265"/>
      <c r="BH8" s="265"/>
      <c r="BI8" s="265"/>
      <c r="BJ8" s="265"/>
      <c r="BK8" s="265"/>
      <c r="BL8" s="265"/>
      <c r="BM8" s="265"/>
      <c r="BN8" s="265"/>
      <c r="BO8" s="265"/>
      <c r="BP8" s="265"/>
      <c r="BQ8" s="265"/>
      <c r="BR8" s="265"/>
      <c r="BS8" s="265"/>
      <c r="BT8" s="265"/>
      <c r="BU8" s="265"/>
      <c r="BV8" s="265"/>
      <c r="BW8" s="265"/>
      <c r="BX8" s="266"/>
      <c r="BY8" s="264" t="s">
        <v>28</v>
      </c>
      <c r="BZ8" s="265"/>
      <c r="CA8" s="265"/>
      <c r="CB8" s="265"/>
      <c r="CC8" s="265"/>
      <c r="CD8" s="265"/>
      <c r="CE8" s="265"/>
      <c r="CF8" s="265"/>
      <c r="CG8" s="265"/>
      <c r="CH8" s="265"/>
      <c r="CI8" s="265"/>
      <c r="CJ8" s="265"/>
      <c r="CK8" s="265"/>
      <c r="CL8" s="265"/>
      <c r="CM8" s="265"/>
      <c r="CN8" s="266"/>
      <c r="CO8" s="264" t="s">
        <v>28</v>
      </c>
      <c r="CP8" s="265"/>
      <c r="CQ8" s="265"/>
      <c r="CR8" s="265"/>
      <c r="CS8" s="265"/>
      <c r="CT8" s="265"/>
      <c r="CU8" s="265"/>
      <c r="CV8" s="265"/>
      <c r="CW8" s="265"/>
      <c r="CX8" s="265"/>
      <c r="CY8" s="265"/>
      <c r="CZ8" s="265"/>
      <c r="DA8" s="265"/>
      <c r="DB8" s="265"/>
      <c r="DC8" s="265"/>
      <c r="DD8" s="280"/>
    </row>
    <row r="9" spans="1:108" ht="13.5" customHeight="1">
      <c r="A9" s="270" t="s">
        <v>28</v>
      </c>
      <c r="B9" s="270"/>
      <c r="C9" s="270"/>
      <c r="D9" s="270"/>
      <c r="E9" s="270"/>
      <c r="F9" s="270"/>
      <c r="G9" s="270"/>
      <c r="H9" s="270"/>
      <c r="I9" s="270"/>
      <c r="J9" s="270"/>
      <c r="K9" s="270"/>
      <c r="L9" s="270"/>
      <c r="M9" s="270"/>
      <c r="N9" s="270"/>
      <c r="O9" s="270"/>
      <c r="P9" s="270"/>
      <c r="Q9" s="270"/>
      <c r="R9" s="270"/>
      <c r="S9" s="270"/>
      <c r="T9" s="270"/>
      <c r="U9" s="270"/>
      <c r="V9" s="270"/>
      <c r="W9" s="270"/>
      <c r="X9" s="270"/>
      <c r="Y9" s="270"/>
      <c r="Z9" s="270"/>
      <c r="AA9" s="271"/>
      <c r="AB9" s="277"/>
      <c r="AC9" s="278"/>
      <c r="AD9" s="278"/>
      <c r="AE9" s="278"/>
      <c r="AF9" s="278"/>
      <c r="AG9" s="279"/>
      <c r="AH9" s="283"/>
      <c r="AI9" s="278"/>
      <c r="AJ9" s="278"/>
      <c r="AK9" s="278"/>
      <c r="AL9" s="278"/>
      <c r="AM9" s="278"/>
      <c r="AN9" s="278"/>
      <c r="AO9" s="278"/>
      <c r="AP9" s="278"/>
      <c r="AQ9" s="278"/>
      <c r="AR9" s="278"/>
      <c r="AS9" s="278"/>
      <c r="AT9" s="278"/>
      <c r="AU9" s="278"/>
      <c r="AV9" s="278"/>
      <c r="AW9" s="278"/>
      <c r="AX9" s="278"/>
      <c r="AY9" s="278"/>
      <c r="AZ9" s="278"/>
      <c r="BA9" s="278"/>
      <c r="BB9" s="279"/>
      <c r="BC9" s="267"/>
      <c r="BD9" s="268"/>
      <c r="BE9" s="268"/>
      <c r="BF9" s="268"/>
      <c r="BG9" s="268"/>
      <c r="BH9" s="268"/>
      <c r="BI9" s="268"/>
      <c r="BJ9" s="268"/>
      <c r="BK9" s="268"/>
      <c r="BL9" s="268"/>
      <c r="BM9" s="268"/>
      <c r="BN9" s="268"/>
      <c r="BO9" s="268"/>
      <c r="BP9" s="268"/>
      <c r="BQ9" s="268"/>
      <c r="BR9" s="268"/>
      <c r="BS9" s="268"/>
      <c r="BT9" s="268"/>
      <c r="BU9" s="268"/>
      <c r="BV9" s="268"/>
      <c r="BW9" s="268"/>
      <c r="BX9" s="269"/>
      <c r="BY9" s="267"/>
      <c r="BZ9" s="268"/>
      <c r="CA9" s="268"/>
      <c r="CB9" s="268"/>
      <c r="CC9" s="268"/>
      <c r="CD9" s="268"/>
      <c r="CE9" s="268"/>
      <c r="CF9" s="268"/>
      <c r="CG9" s="268"/>
      <c r="CH9" s="268"/>
      <c r="CI9" s="268"/>
      <c r="CJ9" s="268"/>
      <c r="CK9" s="268"/>
      <c r="CL9" s="268"/>
      <c r="CM9" s="268"/>
      <c r="CN9" s="269"/>
      <c r="CO9" s="267"/>
      <c r="CP9" s="268"/>
      <c r="CQ9" s="268"/>
      <c r="CR9" s="268"/>
      <c r="CS9" s="268"/>
      <c r="CT9" s="268"/>
      <c r="CU9" s="268"/>
      <c r="CV9" s="268"/>
      <c r="CW9" s="268"/>
      <c r="CX9" s="268"/>
      <c r="CY9" s="268"/>
      <c r="CZ9" s="268"/>
      <c r="DA9" s="268"/>
      <c r="DB9" s="268"/>
      <c r="DC9" s="268"/>
      <c r="DD9" s="281"/>
    </row>
    <row r="10" spans="1:108" ht="13.5" customHeight="1">
      <c r="A10" s="260" t="s">
        <v>28</v>
      </c>
      <c r="B10" s="260"/>
      <c r="C10" s="260"/>
      <c r="D10" s="260"/>
      <c r="E10" s="260"/>
      <c r="F10" s="260"/>
      <c r="G10" s="260"/>
      <c r="H10" s="260"/>
      <c r="I10" s="260"/>
      <c r="J10" s="260"/>
      <c r="K10" s="260"/>
      <c r="L10" s="260"/>
      <c r="M10" s="260"/>
      <c r="N10" s="260"/>
      <c r="O10" s="260"/>
      <c r="P10" s="260"/>
      <c r="Q10" s="260"/>
      <c r="R10" s="260"/>
      <c r="S10" s="260"/>
      <c r="T10" s="260"/>
      <c r="U10" s="260"/>
      <c r="V10" s="260"/>
      <c r="W10" s="260"/>
      <c r="X10" s="260"/>
      <c r="Y10" s="260"/>
      <c r="Z10" s="260"/>
      <c r="AA10" s="261"/>
      <c r="AB10" s="252"/>
      <c r="AC10" s="253"/>
      <c r="AD10" s="253"/>
      <c r="AE10" s="253"/>
      <c r="AF10" s="253"/>
      <c r="AG10" s="253"/>
      <c r="AH10" s="253" t="s">
        <v>28</v>
      </c>
      <c r="AI10" s="253"/>
      <c r="AJ10" s="253"/>
      <c r="AK10" s="253"/>
      <c r="AL10" s="253"/>
      <c r="AM10" s="253"/>
      <c r="AN10" s="253"/>
      <c r="AO10" s="253"/>
      <c r="AP10" s="253"/>
      <c r="AQ10" s="253"/>
      <c r="AR10" s="253"/>
      <c r="AS10" s="253"/>
      <c r="AT10" s="253"/>
      <c r="AU10" s="253"/>
      <c r="AV10" s="253"/>
      <c r="AW10" s="253"/>
      <c r="AX10" s="253"/>
      <c r="AY10" s="253"/>
      <c r="AZ10" s="253"/>
      <c r="BA10" s="253"/>
      <c r="BB10" s="253"/>
      <c r="BC10" s="255" t="s">
        <v>28</v>
      </c>
      <c r="BD10" s="255"/>
      <c r="BE10" s="255"/>
      <c r="BF10" s="255"/>
      <c r="BG10" s="255"/>
      <c r="BH10" s="255"/>
      <c r="BI10" s="255"/>
      <c r="BJ10" s="255"/>
      <c r="BK10" s="255"/>
      <c r="BL10" s="255"/>
      <c r="BM10" s="255"/>
      <c r="BN10" s="255"/>
      <c r="BO10" s="255"/>
      <c r="BP10" s="255"/>
      <c r="BQ10" s="255"/>
      <c r="BR10" s="255"/>
      <c r="BS10" s="255"/>
      <c r="BT10" s="255"/>
      <c r="BU10" s="255"/>
      <c r="BV10" s="255"/>
      <c r="BW10" s="255"/>
      <c r="BX10" s="255"/>
      <c r="BY10" s="255" t="s">
        <v>28</v>
      </c>
      <c r="BZ10" s="255"/>
      <c r="CA10" s="255"/>
      <c r="CB10" s="255"/>
      <c r="CC10" s="255"/>
      <c r="CD10" s="255"/>
      <c r="CE10" s="255"/>
      <c r="CF10" s="255"/>
      <c r="CG10" s="255"/>
      <c r="CH10" s="255"/>
      <c r="CI10" s="255"/>
      <c r="CJ10" s="255"/>
      <c r="CK10" s="255"/>
      <c r="CL10" s="255"/>
      <c r="CM10" s="255"/>
      <c r="CN10" s="255"/>
      <c r="CO10" s="255" t="s">
        <v>28</v>
      </c>
      <c r="CP10" s="255"/>
      <c r="CQ10" s="255"/>
      <c r="CR10" s="255"/>
      <c r="CS10" s="255"/>
      <c r="CT10" s="255"/>
      <c r="CU10" s="255"/>
      <c r="CV10" s="255"/>
      <c r="CW10" s="255"/>
      <c r="CX10" s="255"/>
      <c r="CY10" s="255"/>
      <c r="CZ10" s="255"/>
      <c r="DA10" s="255"/>
      <c r="DB10" s="255"/>
      <c r="DC10" s="255"/>
      <c r="DD10" s="257"/>
    </row>
    <row r="11" spans="1:108" ht="13.5" customHeight="1">
      <c r="A11" s="260" t="s">
        <v>28</v>
      </c>
      <c r="B11" s="260"/>
      <c r="C11" s="260"/>
      <c r="D11" s="260"/>
      <c r="E11" s="260"/>
      <c r="F11" s="260"/>
      <c r="G11" s="260"/>
      <c r="H11" s="260"/>
      <c r="I11" s="260"/>
      <c r="J11" s="260"/>
      <c r="K11" s="260"/>
      <c r="L11" s="260"/>
      <c r="M11" s="260"/>
      <c r="N11" s="260"/>
      <c r="O11" s="260"/>
      <c r="P11" s="260"/>
      <c r="Q11" s="260"/>
      <c r="R11" s="260"/>
      <c r="S11" s="260"/>
      <c r="T11" s="260"/>
      <c r="U11" s="260"/>
      <c r="V11" s="260"/>
      <c r="W11" s="260"/>
      <c r="X11" s="260"/>
      <c r="Y11" s="260"/>
      <c r="Z11" s="260"/>
      <c r="AA11" s="261"/>
      <c r="AB11" s="252"/>
      <c r="AC11" s="253"/>
      <c r="AD11" s="253"/>
      <c r="AE11" s="253"/>
      <c r="AF11" s="253"/>
      <c r="AG11" s="253"/>
      <c r="AH11" s="253" t="s">
        <v>28</v>
      </c>
      <c r="AI11" s="253"/>
      <c r="AJ11" s="253"/>
      <c r="AK11" s="253"/>
      <c r="AL11" s="253"/>
      <c r="AM11" s="253"/>
      <c r="AN11" s="253"/>
      <c r="AO11" s="253"/>
      <c r="AP11" s="253"/>
      <c r="AQ11" s="253"/>
      <c r="AR11" s="253"/>
      <c r="AS11" s="253"/>
      <c r="AT11" s="253"/>
      <c r="AU11" s="253"/>
      <c r="AV11" s="253"/>
      <c r="AW11" s="253"/>
      <c r="AX11" s="253"/>
      <c r="AY11" s="253"/>
      <c r="AZ11" s="253"/>
      <c r="BA11" s="253"/>
      <c r="BB11" s="253"/>
      <c r="BC11" s="255" t="s">
        <v>28</v>
      </c>
      <c r="BD11" s="255"/>
      <c r="BE11" s="255"/>
      <c r="BF11" s="255"/>
      <c r="BG11" s="255"/>
      <c r="BH11" s="255"/>
      <c r="BI11" s="255"/>
      <c r="BJ11" s="255"/>
      <c r="BK11" s="255"/>
      <c r="BL11" s="255"/>
      <c r="BM11" s="255"/>
      <c r="BN11" s="255"/>
      <c r="BO11" s="255"/>
      <c r="BP11" s="255"/>
      <c r="BQ11" s="255"/>
      <c r="BR11" s="255"/>
      <c r="BS11" s="255"/>
      <c r="BT11" s="255"/>
      <c r="BU11" s="255"/>
      <c r="BV11" s="255"/>
      <c r="BW11" s="255"/>
      <c r="BX11" s="255"/>
      <c r="BY11" s="255" t="s">
        <v>28</v>
      </c>
      <c r="BZ11" s="255"/>
      <c r="CA11" s="255"/>
      <c r="CB11" s="255"/>
      <c r="CC11" s="255"/>
      <c r="CD11" s="255"/>
      <c r="CE11" s="255"/>
      <c r="CF11" s="255"/>
      <c r="CG11" s="255"/>
      <c r="CH11" s="255"/>
      <c r="CI11" s="255"/>
      <c r="CJ11" s="255"/>
      <c r="CK11" s="255"/>
      <c r="CL11" s="255"/>
      <c r="CM11" s="255"/>
      <c r="CN11" s="255"/>
      <c r="CO11" s="255" t="s">
        <v>28</v>
      </c>
      <c r="CP11" s="255"/>
      <c r="CQ11" s="255"/>
      <c r="CR11" s="255"/>
      <c r="CS11" s="255"/>
      <c r="CT11" s="255"/>
      <c r="CU11" s="255"/>
      <c r="CV11" s="255"/>
      <c r="CW11" s="255"/>
      <c r="CX11" s="255"/>
      <c r="CY11" s="255"/>
      <c r="CZ11" s="255"/>
      <c r="DA11" s="255"/>
      <c r="DB11" s="255"/>
      <c r="DC11" s="255"/>
      <c r="DD11" s="257"/>
    </row>
    <row r="12" spans="1:108" ht="13.5" customHeight="1">
      <c r="A12" s="260" t="s">
        <v>28</v>
      </c>
      <c r="B12" s="260"/>
      <c r="C12" s="260"/>
      <c r="D12" s="260"/>
      <c r="E12" s="260"/>
      <c r="F12" s="260"/>
      <c r="G12" s="260"/>
      <c r="H12" s="260"/>
      <c r="I12" s="260"/>
      <c r="J12" s="260"/>
      <c r="K12" s="260"/>
      <c r="L12" s="260"/>
      <c r="M12" s="260"/>
      <c r="N12" s="260"/>
      <c r="O12" s="260"/>
      <c r="P12" s="260"/>
      <c r="Q12" s="260"/>
      <c r="R12" s="260"/>
      <c r="S12" s="260"/>
      <c r="T12" s="260"/>
      <c r="U12" s="260"/>
      <c r="V12" s="260"/>
      <c r="W12" s="260"/>
      <c r="X12" s="260"/>
      <c r="Y12" s="260"/>
      <c r="Z12" s="260"/>
      <c r="AA12" s="261"/>
      <c r="AB12" s="252"/>
      <c r="AC12" s="253"/>
      <c r="AD12" s="253"/>
      <c r="AE12" s="253"/>
      <c r="AF12" s="253"/>
      <c r="AG12" s="253"/>
      <c r="AH12" s="253" t="s">
        <v>28</v>
      </c>
      <c r="AI12" s="253"/>
      <c r="AJ12" s="253"/>
      <c r="AK12" s="253"/>
      <c r="AL12" s="253"/>
      <c r="AM12" s="253"/>
      <c r="AN12" s="253"/>
      <c r="AO12" s="253"/>
      <c r="AP12" s="253"/>
      <c r="AQ12" s="253"/>
      <c r="AR12" s="253"/>
      <c r="AS12" s="253"/>
      <c r="AT12" s="253"/>
      <c r="AU12" s="253"/>
      <c r="AV12" s="253"/>
      <c r="AW12" s="253"/>
      <c r="AX12" s="253"/>
      <c r="AY12" s="253"/>
      <c r="AZ12" s="253"/>
      <c r="BA12" s="253"/>
      <c r="BB12" s="253"/>
      <c r="BC12" s="255" t="s">
        <v>28</v>
      </c>
      <c r="BD12" s="255"/>
      <c r="BE12" s="255"/>
      <c r="BF12" s="255"/>
      <c r="BG12" s="255"/>
      <c r="BH12" s="255"/>
      <c r="BI12" s="255"/>
      <c r="BJ12" s="255"/>
      <c r="BK12" s="255"/>
      <c r="BL12" s="255"/>
      <c r="BM12" s="255"/>
      <c r="BN12" s="255"/>
      <c r="BO12" s="255"/>
      <c r="BP12" s="255"/>
      <c r="BQ12" s="255"/>
      <c r="BR12" s="255"/>
      <c r="BS12" s="255"/>
      <c r="BT12" s="255"/>
      <c r="BU12" s="255"/>
      <c r="BV12" s="255"/>
      <c r="BW12" s="255"/>
      <c r="BX12" s="255"/>
      <c r="BY12" s="255" t="s">
        <v>28</v>
      </c>
      <c r="BZ12" s="255"/>
      <c r="CA12" s="255"/>
      <c r="CB12" s="255"/>
      <c r="CC12" s="255"/>
      <c r="CD12" s="255"/>
      <c r="CE12" s="255"/>
      <c r="CF12" s="255"/>
      <c r="CG12" s="255"/>
      <c r="CH12" s="255"/>
      <c r="CI12" s="255"/>
      <c r="CJ12" s="255"/>
      <c r="CK12" s="255"/>
      <c r="CL12" s="255"/>
      <c r="CM12" s="255"/>
      <c r="CN12" s="255"/>
      <c r="CO12" s="255" t="s">
        <v>28</v>
      </c>
      <c r="CP12" s="255"/>
      <c r="CQ12" s="255"/>
      <c r="CR12" s="255"/>
      <c r="CS12" s="255"/>
      <c r="CT12" s="255"/>
      <c r="CU12" s="255"/>
      <c r="CV12" s="255"/>
      <c r="CW12" s="255"/>
      <c r="CX12" s="255"/>
      <c r="CY12" s="255"/>
      <c r="CZ12" s="255"/>
      <c r="DA12" s="255"/>
      <c r="DB12" s="255"/>
      <c r="DC12" s="255"/>
      <c r="DD12" s="257"/>
    </row>
    <row r="13" spans="1:108" ht="13.5" customHeight="1">
      <c r="A13" s="260" t="s">
        <v>28</v>
      </c>
      <c r="B13" s="260"/>
      <c r="C13" s="260"/>
      <c r="D13" s="260"/>
      <c r="E13" s="260"/>
      <c r="F13" s="260"/>
      <c r="G13" s="260"/>
      <c r="H13" s="260"/>
      <c r="I13" s="260"/>
      <c r="J13" s="260"/>
      <c r="K13" s="260"/>
      <c r="L13" s="260"/>
      <c r="M13" s="260"/>
      <c r="N13" s="260"/>
      <c r="O13" s="260"/>
      <c r="P13" s="260"/>
      <c r="Q13" s="260"/>
      <c r="R13" s="260"/>
      <c r="S13" s="260"/>
      <c r="T13" s="260"/>
      <c r="U13" s="260"/>
      <c r="V13" s="260"/>
      <c r="W13" s="260"/>
      <c r="X13" s="260"/>
      <c r="Y13" s="260"/>
      <c r="Z13" s="260"/>
      <c r="AA13" s="261"/>
      <c r="AB13" s="252"/>
      <c r="AC13" s="253"/>
      <c r="AD13" s="253"/>
      <c r="AE13" s="253"/>
      <c r="AF13" s="253"/>
      <c r="AG13" s="253"/>
      <c r="AH13" s="253" t="s">
        <v>28</v>
      </c>
      <c r="AI13" s="253"/>
      <c r="AJ13" s="253"/>
      <c r="AK13" s="253"/>
      <c r="AL13" s="253"/>
      <c r="AM13" s="253"/>
      <c r="AN13" s="253"/>
      <c r="AO13" s="253"/>
      <c r="AP13" s="253"/>
      <c r="AQ13" s="253"/>
      <c r="AR13" s="253"/>
      <c r="AS13" s="253"/>
      <c r="AT13" s="253"/>
      <c r="AU13" s="253"/>
      <c r="AV13" s="253"/>
      <c r="AW13" s="253"/>
      <c r="AX13" s="253"/>
      <c r="AY13" s="253"/>
      <c r="AZ13" s="253"/>
      <c r="BA13" s="253"/>
      <c r="BB13" s="253"/>
      <c r="BC13" s="255" t="s">
        <v>28</v>
      </c>
      <c r="BD13" s="255"/>
      <c r="BE13" s="255"/>
      <c r="BF13" s="255"/>
      <c r="BG13" s="255"/>
      <c r="BH13" s="255"/>
      <c r="BI13" s="255"/>
      <c r="BJ13" s="255"/>
      <c r="BK13" s="255"/>
      <c r="BL13" s="255"/>
      <c r="BM13" s="255"/>
      <c r="BN13" s="255"/>
      <c r="BO13" s="255"/>
      <c r="BP13" s="255"/>
      <c r="BQ13" s="255"/>
      <c r="BR13" s="255"/>
      <c r="BS13" s="255"/>
      <c r="BT13" s="255"/>
      <c r="BU13" s="255"/>
      <c r="BV13" s="255"/>
      <c r="BW13" s="255"/>
      <c r="BX13" s="255"/>
      <c r="BY13" s="255" t="s">
        <v>28</v>
      </c>
      <c r="BZ13" s="255"/>
      <c r="CA13" s="255"/>
      <c r="CB13" s="255"/>
      <c r="CC13" s="255"/>
      <c r="CD13" s="255"/>
      <c r="CE13" s="255"/>
      <c r="CF13" s="255"/>
      <c r="CG13" s="255"/>
      <c r="CH13" s="255"/>
      <c r="CI13" s="255"/>
      <c r="CJ13" s="255"/>
      <c r="CK13" s="255"/>
      <c r="CL13" s="255"/>
      <c r="CM13" s="255"/>
      <c r="CN13" s="255"/>
      <c r="CO13" s="255" t="s">
        <v>28</v>
      </c>
      <c r="CP13" s="255"/>
      <c r="CQ13" s="255"/>
      <c r="CR13" s="255"/>
      <c r="CS13" s="255"/>
      <c r="CT13" s="255"/>
      <c r="CU13" s="255"/>
      <c r="CV13" s="255"/>
      <c r="CW13" s="255"/>
      <c r="CX13" s="255"/>
      <c r="CY13" s="255"/>
      <c r="CZ13" s="255"/>
      <c r="DA13" s="255"/>
      <c r="DB13" s="255"/>
      <c r="DC13" s="255"/>
      <c r="DD13" s="257"/>
    </row>
    <row r="14" spans="1:108" ht="13.5" customHeight="1">
      <c r="A14" s="260" t="s">
        <v>28</v>
      </c>
      <c r="B14" s="260"/>
      <c r="C14" s="260"/>
      <c r="D14" s="260"/>
      <c r="E14" s="260"/>
      <c r="F14" s="260"/>
      <c r="G14" s="260"/>
      <c r="H14" s="260"/>
      <c r="I14" s="260"/>
      <c r="J14" s="260"/>
      <c r="K14" s="260"/>
      <c r="L14" s="260"/>
      <c r="M14" s="260"/>
      <c r="N14" s="260"/>
      <c r="O14" s="260"/>
      <c r="P14" s="260"/>
      <c r="Q14" s="260"/>
      <c r="R14" s="260"/>
      <c r="S14" s="260"/>
      <c r="T14" s="260"/>
      <c r="U14" s="260"/>
      <c r="V14" s="260"/>
      <c r="W14" s="260"/>
      <c r="X14" s="260"/>
      <c r="Y14" s="260"/>
      <c r="Z14" s="260"/>
      <c r="AA14" s="261"/>
      <c r="AB14" s="252"/>
      <c r="AC14" s="253"/>
      <c r="AD14" s="253"/>
      <c r="AE14" s="253"/>
      <c r="AF14" s="253"/>
      <c r="AG14" s="253"/>
      <c r="AH14" s="253" t="s">
        <v>28</v>
      </c>
      <c r="AI14" s="253"/>
      <c r="AJ14" s="253"/>
      <c r="AK14" s="253"/>
      <c r="AL14" s="253"/>
      <c r="AM14" s="253"/>
      <c r="AN14" s="253"/>
      <c r="AO14" s="253"/>
      <c r="AP14" s="253"/>
      <c r="AQ14" s="253"/>
      <c r="AR14" s="253"/>
      <c r="AS14" s="253"/>
      <c r="AT14" s="253"/>
      <c r="AU14" s="253"/>
      <c r="AV14" s="253"/>
      <c r="AW14" s="253"/>
      <c r="AX14" s="253"/>
      <c r="AY14" s="253"/>
      <c r="AZ14" s="253"/>
      <c r="BA14" s="253"/>
      <c r="BB14" s="253"/>
      <c r="BC14" s="255" t="s">
        <v>28</v>
      </c>
      <c r="BD14" s="255"/>
      <c r="BE14" s="255"/>
      <c r="BF14" s="255"/>
      <c r="BG14" s="255"/>
      <c r="BH14" s="255"/>
      <c r="BI14" s="255"/>
      <c r="BJ14" s="255"/>
      <c r="BK14" s="255"/>
      <c r="BL14" s="255"/>
      <c r="BM14" s="255"/>
      <c r="BN14" s="255"/>
      <c r="BO14" s="255"/>
      <c r="BP14" s="255"/>
      <c r="BQ14" s="255"/>
      <c r="BR14" s="255"/>
      <c r="BS14" s="255"/>
      <c r="BT14" s="255"/>
      <c r="BU14" s="255"/>
      <c r="BV14" s="255"/>
      <c r="BW14" s="255"/>
      <c r="BX14" s="255"/>
      <c r="BY14" s="255" t="s">
        <v>28</v>
      </c>
      <c r="BZ14" s="255"/>
      <c r="CA14" s="255"/>
      <c r="CB14" s="255"/>
      <c r="CC14" s="255"/>
      <c r="CD14" s="255"/>
      <c r="CE14" s="255"/>
      <c r="CF14" s="255"/>
      <c r="CG14" s="255"/>
      <c r="CH14" s="255"/>
      <c r="CI14" s="255"/>
      <c r="CJ14" s="255"/>
      <c r="CK14" s="255"/>
      <c r="CL14" s="255"/>
      <c r="CM14" s="255"/>
      <c r="CN14" s="255"/>
      <c r="CO14" s="255" t="s">
        <v>28</v>
      </c>
      <c r="CP14" s="255"/>
      <c r="CQ14" s="255"/>
      <c r="CR14" s="255"/>
      <c r="CS14" s="255"/>
      <c r="CT14" s="255"/>
      <c r="CU14" s="255"/>
      <c r="CV14" s="255"/>
      <c r="CW14" s="255"/>
      <c r="CX14" s="255"/>
      <c r="CY14" s="255"/>
      <c r="CZ14" s="255"/>
      <c r="DA14" s="255"/>
      <c r="DB14" s="255"/>
      <c r="DC14" s="255"/>
      <c r="DD14" s="257"/>
    </row>
    <row r="15" spans="1:108" ht="13.5" customHeight="1">
      <c r="A15" s="260" t="s">
        <v>28</v>
      </c>
      <c r="B15" s="260"/>
      <c r="C15" s="260"/>
      <c r="D15" s="260"/>
      <c r="E15" s="260"/>
      <c r="F15" s="260"/>
      <c r="G15" s="260"/>
      <c r="H15" s="260"/>
      <c r="I15" s="260"/>
      <c r="J15" s="260"/>
      <c r="K15" s="260"/>
      <c r="L15" s="260"/>
      <c r="M15" s="260"/>
      <c r="N15" s="260"/>
      <c r="O15" s="260"/>
      <c r="P15" s="260"/>
      <c r="Q15" s="260"/>
      <c r="R15" s="260"/>
      <c r="S15" s="260"/>
      <c r="T15" s="260"/>
      <c r="U15" s="260"/>
      <c r="V15" s="260"/>
      <c r="W15" s="260"/>
      <c r="X15" s="260"/>
      <c r="Y15" s="260"/>
      <c r="Z15" s="260"/>
      <c r="AA15" s="261"/>
      <c r="AB15" s="252"/>
      <c r="AC15" s="253"/>
      <c r="AD15" s="253"/>
      <c r="AE15" s="253"/>
      <c r="AF15" s="253"/>
      <c r="AG15" s="253"/>
      <c r="AH15" s="253" t="s">
        <v>28</v>
      </c>
      <c r="AI15" s="253"/>
      <c r="AJ15" s="253"/>
      <c r="AK15" s="253"/>
      <c r="AL15" s="253"/>
      <c r="AM15" s="253"/>
      <c r="AN15" s="253"/>
      <c r="AO15" s="253"/>
      <c r="AP15" s="253"/>
      <c r="AQ15" s="253"/>
      <c r="AR15" s="253"/>
      <c r="AS15" s="253"/>
      <c r="AT15" s="253"/>
      <c r="AU15" s="253"/>
      <c r="AV15" s="253"/>
      <c r="AW15" s="253"/>
      <c r="AX15" s="253"/>
      <c r="AY15" s="253"/>
      <c r="AZ15" s="253"/>
      <c r="BA15" s="253"/>
      <c r="BB15" s="253"/>
      <c r="BC15" s="255" t="s">
        <v>28</v>
      </c>
      <c r="BD15" s="255"/>
      <c r="BE15" s="255"/>
      <c r="BF15" s="255"/>
      <c r="BG15" s="255"/>
      <c r="BH15" s="255"/>
      <c r="BI15" s="255"/>
      <c r="BJ15" s="255"/>
      <c r="BK15" s="255"/>
      <c r="BL15" s="255"/>
      <c r="BM15" s="255"/>
      <c r="BN15" s="255"/>
      <c r="BO15" s="255"/>
      <c r="BP15" s="255"/>
      <c r="BQ15" s="255"/>
      <c r="BR15" s="255"/>
      <c r="BS15" s="255"/>
      <c r="BT15" s="255"/>
      <c r="BU15" s="255"/>
      <c r="BV15" s="255"/>
      <c r="BW15" s="255"/>
      <c r="BX15" s="255"/>
      <c r="BY15" s="255" t="s">
        <v>28</v>
      </c>
      <c r="BZ15" s="255"/>
      <c r="CA15" s="255"/>
      <c r="CB15" s="255"/>
      <c r="CC15" s="255"/>
      <c r="CD15" s="255"/>
      <c r="CE15" s="255"/>
      <c r="CF15" s="255"/>
      <c r="CG15" s="255"/>
      <c r="CH15" s="255"/>
      <c r="CI15" s="255"/>
      <c r="CJ15" s="255"/>
      <c r="CK15" s="255"/>
      <c r="CL15" s="255"/>
      <c r="CM15" s="255"/>
      <c r="CN15" s="255"/>
      <c r="CO15" s="255" t="s">
        <v>28</v>
      </c>
      <c r="CP15" s="255"/>
      <c r="CQ15" s="255"/>
      <c r="CR15" s="255"/>
      <c r="CS15" s="255"/>
      <c r="CT15" s="255"/>
      <c r="CU15" s="255"/>
      <c r="CV15" s="255"/>
      <c r="CW15" s="255"/>
      <c r="CX15" s="255"/>
      <c r="CY15" s="255"/>
      <c r="CZ15" s="255"/>
      <c r="DA15" s="255"/>
      <c r="DB15" s="255"/>
      <c r="DC15" s="255"/>
      <c r="DD15" s="257"/>
    </row>
    <row r="16" spans="1:108" ht="13.5" customHeight="1">
      <c r="A16" s="260" t="s">
        <v>28</v>
      </c>
      <c r="B16" s="260"/>
      <c r="C16" s="260"/>
      <c r="D16" s="260"/>
      <c r="E16" s="260"/>
      <c r="F16" s="260"/>
      <c r="G16" s="260"/>
      <c r="H16" s="260"/>
      <c r="I16" s="260"/>
      <c r="J16" s="260"/>
      <c r="K16" s="260"/>
      <c r="L16" s="260"/>
      <c r="M16" s="260"/>
      <c r="N16" s="260"/>
      <c r="O16" s="260"/>
      <c r="P16" s="260"/>
      <c r="Q16" s="260"/>
      <c r="R16" s="260"/>
      <c r="S16" s="260"/>
      <c r="T16" s="260"/>
      <c r="U16" s="260"/>
      <c r="V16" s="260"/>
      <c r="W16" s="260"/>
      <c r="X16" s="260"/>
      <c r="Y16" s="260"/>
      <c r="Z16" s="260"/>
      <c r="AA16" s="261"/>
      <c r="AB16" s="252"/>
      <c r="AC16" s="253"/>
      <c r="AD16" s="253"/>
      <c r="AE16" s="253"/>
      <c r="AF16" s="253"/>
      <c r="AG16" s="253"/>
      <c r="AH16" s="253" t="s">
        <v>28</v>
      </c>
      <c r="AI16" s="253"/>
      <c r="AJ16" s="253"/>
      <c r="AK16" s="253"/>
      <c r="AL16" s="253"/>
      <c r="AM16" s="253"/>
      <c r="AN16" s="253"/>
      <c r="AO16" s="253"/>
      <c r="AP16" s="253"/>
      <c r="AQ16" s="253"/>
      <c r="AR16" s="253"/>
      <c r="AS16" s="253"/>
      <c r="AT16" s="253"/>
      <c r="AU16" s="253"/>
      <c r="AV16" s="253"/>
      <c r="AW16" s="253"/>
      <c r="AX16" s="253"/>
      <c r="AY16" s="253"/>
      <c r="AZ16" s="253"/>
      <c r="BA16" s="253"/>
      <c r="BB16" s="253"/>
      <c r="BC16" s="255" t="s">
        <v>28</v>
      </c>
      <c r="BD16" s="255"/>
      <c r="BE16" s="255"/>
      <c r="BF16" s="255"/>
      <c r="BG16" s="255"/>
      <c r="BH16" s="255"/>
      <c r="BI16" s="255"/>
      <c r="BJ16" s="255"/>
      <c r="BK16" s="255"/>
      <c r="BL16" s="255"/>
      <c r="BM16" s="255"/>
      <c r="BN16" s="255"/>
      <c r="BO16" s="255"/>
      <c r="BP16" s="255"/>
      <c r="BQ16" s="255"/>
      <c r="BR16" s="255"/>
      <c r="BS16" s="255"/>
      <c r="BT16" s="255"/>
      <c r="BU16" s="255"/>
      <c r="BV16" s="255"/>
      <c r="BW16" s="255"/>
      <c r="BX16" s="255"/>
      <c r="BY16" s="255" t="s">
        <v>28</v>
      </c>
      <c r="BZ16" s="255"/>
      <c r="CA16" s="255"/>
      <c r="CB16" s="255"/>
      <c r="CC16" s="255"/>
      <c r="CD16" s="255"/>
      <c r="CE16" s="255"/>
      <c r="CF16" s="255"/>
      <c r="CG16" s="255"/>
      <c r="CH16" s="255"/>
      <c r="CI16" s="255"/>
      <c r="CJ16" s="255"/>
      <c r="CK16" s="255"/>
      <c r="CL16" s="255"/>
      <c r="CM16" s="255"/>
      <c r="CN16" s="255"/>
      <c r="CO16" s="255" t="s">
        <v>28</v>
      </c>
      <c r="CP16" s="255"/>
      <c r="CQ16" s="255"/>
      <c r="CR16" s="255"/>
      <c r="CS16" s="255"/>
      <c r="CT16" s="255"/>
      <c r="CU16" s="255"/>
      <c r="CV16" s="255"/>
      <c r="CW16" s="255"/>
      <c r="CX16" s="255"/>
      <c r="CY16" s="255"/>
      <c r="CZ16" s="255"/>
      <c r="DA16" s="255"/>
      <c r="DB16" s="255"/>
      <c r="DC16" s="255"/>
      <c r="DD16" s="257"/>
    </row>
    <row r="17" spans="1:108" ht="13.5" customHeight="1">
      <c r="A17" s="260" t="s">
        <v>28</v>
      </c>
      <c r="B17" s="260"/>
      <c r="C17" s="260"/>
      <c r="D17" s="260"/>
      <c r="E17" s="260"/>
      <c r="F17" s="260"/>
      <c r="G17" s="260"/>
      <c r="H17" s="260"/>
      <c r="I17" s="260"/>
      <c r="J17" s="260"/>
      <c r="K17" s="260"/>
      <c r="L17" s="260"/>
      <c r="M17" s="260"/>
      <c r="N17" s="260"/>
      <c r="O17" s="260"/>
      <c r="P17" s="260"/>
      <c r="Q17" s="260"/>
      <c r="R17" s="260"/>
      <c r="S17" s="260"/>
      <c r="T17" s="260"/>
      <c r="U17" s="260"/>
      <c r="V17" s="260"/>
      <c r="W17" s="260"/>
      <c r="X17" s="260"/>
      <c r="Y17" s="260"/>
      <c r="Z17" s="260"/>
      <c r="AA17" s="261"/>
      <c r="AB17" s="252"/>
      <c r="AC17" s="253"/>
      <c r="AD17" s="253"/>
      <c r="AE17" s="253"/>
      <c r="AF17" s="253"/>
      <c r="AG17" s="253"/>
      <c r="AH17" s="253" t="s">
        <v>28</v>
      </c>
      <c r="AI17" s="253"/>
      <c r="AJ17" s="253"/>
      <c r="AK17" s="253"/>
      <c r="AL17" s="253"/>
      <c r="AM17" s="253"/>
      <c r="AN17" s="253"/>
      <c r="AO17" s="253"/>
      <c r="AP17" s="253"/>
      <c r="AQ17" s="253"/>
      <c r="AR17" s="253"/>
      <c r="AS17" s="253"/>
      <c r="AT17" s="253"/>
      <c r="AU17" s="253"/>
      <c r="AV17" s="253"/>
      <c r="AW17" s="253"/>
      <c r="AX17" s="253"/>
      <c r="AY17" s="253"/>
      <c r="AZ17" s="253"/>
      <c r="BA17" s="253"/>
      <c r="BB17" s="253"/>
      <c r="BC17" s="255" t="s">
        <v>28</v>
      </c>
      <c r="BD17" s="255"/>
      <c r="BE17" s="255"/>
      <c r="BF17" s="255"/>
      <c r="BG17" s="255"/>
      <c r="BH17" s="255"/>
      <c r="BI17" s="255"/>
      <c r="BJ17" s="255"/>
      <c r="BK17" s="255"/>
      <c r="BL17" s="255"/>
      <c r="BM17" s="255"/>
      <c r="BN17" s="255"/>
      <c r="BO17" s="255"/>
      <c r="BP17" s="255"/>
      <c r="BQ17" s="255"/>
      <c r="BR17" s="255"/>
      <c r="BS17" s="255"/>
      <c r="BT17" s="255"/>
      <c r="BU17" s="255"/>
      <c r="BV17" s="255"/>
      <c r="BW17" s="255"/>
      <c r="BX17" s="255"/>
      <c r="BY17" s="255" t="s">
        <v>28</v>
      </c>
      <c r="BZ17" s="255"/>
      <c r="CA17" s="255"/>
      <c r="CB17" s="255"/>
      <c r="CC17" s="255"/>
      <c r="CD17" s="255"/>
      <c r="CE17" s="255"/>
      <c r="CF17" s="255"/>
      <c r="CG17" s="255"/>
      <c r="CH17" s="255"/>
      <c r="CI17" s="255"/>
      <c r="CJ17" s="255"/>
      <c r="CK17" s="255"/>
      <c r="CL17" s="255"/>
      <c r="CM17" s="255"/>
      <c r="CN17" s="255"/>
      <c r="CO17" s="255" t="s">
        <v>28</v>
      </c>
      <c r="CP17" s="255"/>
      <c r="CQ17" s="255"/>
      <c r="CR17" s="255"/>
      <c r="CS17" s="255"/>
      <c r="CT17" s="255"/>
      <c r="CU17" s="255"/>
      <c r="CV17" s="255"/>
      <c r="CW17" s="255"/>
      <c r="CX17" s="255"/>
      <c r="CY17" s="255"/>
      <c r="CZ17" s="255"/>
      <c r="DA17" s="255"/>
      <c r="DB17" s="255"/>
      <c r="DC17" s="255"/>
      <c r="DD17" s="257"/>
    </row>
    <row r="18" spans="1:108" ht="13.5" customHeight="1">
      <c r="A18" s="260" t="s">
        <v>28</v>
      </c>
      <c r="B18" s="260"/>
      <c r="C18" s="260"/>
      <c r="D18" s="260"/>
      <c r="E18" s="260"/>
      <c r="F18" s="260"/>
      <c r="G18" s="260"/>
      <c r="H18" s="260"/>
      <c r="I18" s="260"/>
      <c r="J18" s="260"/>
      <c r="K18" s="260"/>
      <c r="L18" s="260"/>
      <c r="M18" s="260"/>
      <c r="N18" s="260"/>
      <c r="O18" s="260"/>
      <c r="P18" s="260"/>
      <c r="Q18" s="260"/>
      <c r="R18" s="260"/>
      <c r="S18" s="260"/>
      <c r="T18" s="260"/>
      <c r="U18" s="260"/>
      <c r="V18" s="260"/>
      <c r="W18" s="260"/>
      <c r="X18" s="260"/>
      <c r="Y18" s="260"/>
      <c r="Z18" s="260"/>
      <c r="AA18" s="261"/>
      <c r="AB18" s="252"/>
      <c r="AC18" s="253"/>
      <c r="AD18" s="253"/>
      <c r="AE18" s="253"/>
      <c r="AF18" s="253"/>
      <c r="AG18" s="253"/>
      <c r="AH18" s="253" t="s">
        <v>28</v>
      </c>
      <c r="AI18" s="253"/>
      <c r="AJ18" s="253"/>
      <c r="AK18" s="253"/>
      <c r="AL18" s="253"/>
      <c r="AM18" s="253"/>
      <c r="AN18" s="253"/>
      <c r="AO18" s="253"/>
      <c r="AP18" s="253"/>
      <c r="AQ18" s="253"/>
      <c r="AR18" s="253"/>
      <c r="AS18" s="253"/>
      <c r="AT18" s="253"/>
      <c r="AU18" s="253"/>
      <c r="AV18" s="253"/>
      <c r="AW18" s="253"/>
      <c r="AX18" s="253"/>
      <c r="AY18" s="253"/>
      <c r="AZ18" s="253"/>
      <c r="BA18" s="253"/>
      <c r="BB18" s="253"/>
      <c r="BC18" s="255" t="s">
        <v>28</v>
      </c>
      <c r="BD18" s="255"/>
      <c r="BE18" s="255"/>
      <c r="BF18" s="255"/>
      <c r="BG18" s="255"/>
      <c r="BH18" s="255"/>
      <c r="BI18" s="255"/>
      <c r="BJ18" s="255"/>
      <c r="BK18" s="255"/>
      <c r="BL18" s="255"/>
      <c r="BM18" s="255"/>
      <c r="BN18" s="255"/>
      <c r="BO18" s="255"/>
      <c r="BP18" s="255"/>
      <c r="BQ18" s="255"/>
      <c r="BR18" s="255"/>
      <c r="BS18" s="255"/>
      <c r="BT18" s="255"/>
      <c r="BU18" s="255"/>
      <c r="BV18" s="255"/>
      <c r="BW18" s="255"/>
      <c r="BX18" s="255"/>
      <c r="BY18" s="255" t="s">
        <v>28</v>
      </c>
      <c r="BZ18" s="255"/>
      <c r="CA18" s="255"/>
      <c r="CB18" s="255"/>
      <c r="CC18" s="255"/>
      <c r="CD18" s="255"/>
      <c r="CE18" s="255"/>
      <c r="CF18" s="255"/>
      <c r="CG18" s="255"/>
      <c r="CH18" s="255"/>
      <c r="CI18" s="255"/>
      <c r="CJ18" s="255"/>
      <c r="CK18" s="255"/>
      <c r="CL18" s="255"/>
      <c r="CM18" s="255"/>
      <c r="CN18" s="255"/>
      <c r="CO18" s="255" t="s">
        <v>28</v>
      </c>
      <c r="CP18" s="255"/>
      <c r="CQ18" s="255"/>
      <c r="CR18" s="255"/>
      <c r="CS18" s="255"/>
      <c r="CT18" s="255"/>
      <c r="CU18" s="255"/>
      <c r="CV18" s="255"/>
      <c r="CW18" s="255"/>
      <c r="CX18" s="255"/>
      <c r="CY18" s="255"/>
      <c r="CZ18" s="255"/>
      <c r="DA18" s="255"/>
      <c r="DB18" s="255"/>
      <c r="DC18" s="255"/>
      <c r="DD18" s="257"/>
    </row>
    <row r="19" spans="1:108" ht="13.5" customHeight="1">
      <c r="A19" s="260" t="s">
        <v>28</v>
      </c>
      <c r="B19" s="260"/>
      <c r="C19" s="260"/>
      <c r="D19" s="260"/>
      <c r="E19" s="260"/>
      <c r="F19" s="260"/>
      <c r="G19" s="260"/>
      <c r="H19" s="260"/>
      <c r="I19" s="260"/>
      <c r="J19" s="260"/>
      <c r="K19" s="260"/>
      <c r="L19" s="260"/>
      <c r="M19" s="260"/>
      <c r="N19" s="260"/>
      <c r="O19" s="260"/>
      <c r="P19" s="260"/>
      <c r="Q19" s="260"/>
      <c r="R19" s="260"/>
      <c r="S19" s="260"/>
      <c r="T19" s="260"/>
      <c r="U19" s="260"/>
      <c r="V19" s="260"/>
      <c r="W19" s="260"/>
      <c r="X19" s="260"/>
      <c r="Y19" s="260"/>
      <c r="Z19" s="260"/>
      <c r="AA19" s="261"/>
      <c r="AB19" s="252"/>
      <c r="AC19" s="253"/>
      <c r="AD19" s="253"/>
      <c r="AE19" s="253"/>
      <c r="AF19" s="253"/>
      <c r="AG19" s="253"/>
      <c r="AH19" s="253" t="s">
        <v>28</v>
      </c>
      <c r="AI19" s="253"/>
      <c r="AJ19" s="253"/>
      <c r="AK19" s="253"/>
      <c r="AL19" s="253"/>
      <c r="AM19" s="253"/>
      <c r="AN19" s="253"/>
      <c r="AO19" s="253"/>
      <c r="AP19" s="253"/>
      <c r="AQ19" s="253"/>
      <c r="AR19" s="253"/>
      <c r="AS19" s="253"/>
      <c r="AT19" s="253"/>
      <c r="AU19" s="253"/>
      <c r="AV19" s="253"/>
      <c r="AW19" s="253"/>
      <c r="AX19" s="253"/>
      <c r="AY19" s="253"/>
      <c r="AZ19" s="253"/>
      <c r="BA19" s="253"/>
      <c r="BB19" s="253"/>
      <c r="BC19" s="255" t="s">
        <v>28</v>
      </c>
      <c r="BD19" s="255"/>
      <c r="BE19" s="255"/>
      <c r="BF19" s="255"/>
      <c r="BG19" s="255"/>
      <c r="BH19" s="255"/>
      <c r="BI19" s="255"/>
      <c r="BJ19" s="255"/>
      <c r="BK19" s="255"/>
      <c r="BL19" s="255"/>
      <c r="BM19" s="255"/>
      <c r="BN19" s="255"/>
      <c r="BO19" s="255"/>
      <c r="BP19" s="255"/>
      <c r="BQ19" s="255"/>
      <c r="BR19" s="255"/>
      <c r="BS19" s="255"/>
      <c r="BT19" s="255"/>
      <c r="BU19" s="255"/>
      <c r="BV19" s="255"/>
      <c r="BW19" s="255"/>
      <c r="BX19" s="255"/>
      <c r="BY19" s="255" t="s">
        <v>28</v>
      </c>
      <c r="BZ19" s="255"/>
      <c r="CA19" s="255"/>
      <c r="CB19" s="255"/>
      <c r="CC19" s="255"/>
      <c r="CD19" s="255"/>
      <c r="CE19" s="255"/>
      <c r="CF19" s="255"/>
      <c r="CG19" s="255"/>
      <c r="CH19" s="255"/>
      <c r="CI19" s="255"/>
      <c r="CJ19" s="255"/>
      <c r="CK19" s="255"/>
      <c r="CL19" s="255"/>
      <c r="CM19" s="255"/>
      <c r="CN19" s="255"/>
      <c r="CO19" s="255" t="s">
        <v>28</v>
      </c>
      <c r="CP19" s="255"/>
      <c r="CQ19" s="255"/>
      <c r="CR19" s="255"/>
      <c r="CS19" s="255"/>
      <c r="CT19" s="255"/>
      <c r="CU19" s="255"/>
      <c r="CV19" s="255"/>
      <c r="CW19" s="255"/>
      <c r="CX19" s="255"/>
      <c r="CY19" s="255"/>
      <c r="CZ19" s="255"/>
      <c r="DA19" s="255"/>
      <c r="DB19" s="255"/>
      <c r="DC19" s="255"/>
      <c r="DD19" s="257"/>
    </row>
    <row r="20" spans="1:108" ht="13.5" customHeight="1">
      <c r="A20" s="260" t="s">
        <v>28</v>
      </c>
      <c r="B20" s="260"/>
      <c r="C20" s="260"/>
      <c r="D20" s="260"/>
      <c r="E20" s="260"/>
      <c r="F20" s="260"/>
      <c r="G20" s="260"/>
      <c r="H20" s="260"/>
      <c r="I20" s="260"/>
      <c r="J20" s="260"/>
      <c r="K20" s="260"/>
      <c r="L20" s="260"/>
      <c r="M20" s="260"/>
      <c r="N20" s="260"/>
      <c r="O20" s="260"/>
      <c r="P20" s="260"/>
      <c r="Q20" s="260"/>
      <c r="R20" s="260"/>
      <c r="S20" s="260"/>
      <c r="T20" s="260"/>
      <c r="U20" s="260"/>
      <c r="V20" s="260"/>
      <c r="W20" s="260"/>
      <c r="X20" s="260"/>
      <c r="Y20" s="260"/>
      <c r="Z20" s="260"/>
      <c r="AA20" s="261"/>
      <c r="AB20" s="252"/>
      <c r="AC20" s="253"/>
      <c r="AD20" s="253"/>
      <c r="AE20" s="253"/>
      <c r="AF20" s="253"/>
      <c r="AG20" s="253"/>
      <c r="AH20" s="253" t="s">
        <v>28</v>
      </c>
      <c r="AI20" s="253"/>
      <c r="AJ20" s="253"/>
      <c r="AK20" s="253"/>
      <c r="AL20" s="253"/>
      <c r="AM20" s="253"/>
      <c r="AN20" s="253"/>
      <c r="AO20" s="253"/>
      <c r="AP20" s="253"/>
      <c r="AQ20" s="253"/>
      <c r="AR20" s="253"/>
      <c r="AS20" s="253"/>
      <c r="AT20" s="253"/>
      <c r="AU20" s="253"/>
      <c r="AV20" s="253"/>
      <c r="AW20" s="253"/>
      <c r="AX20" s="253"/>
      <c r="AY20" s="253"/>
      <c r="AZ20" s="253"/>
      <c r="BA20" s="253"/>
      <c r="BB20" s="253"/>
      <c r="BC20" s="255" t="s">
        <v>28</v>
      </c>
      <c r="BD20" s="255"/>
      <c r="BE20" s="255"/>
      <c r="BF20" s="255"/>
      <c r="BG20" s="255"/>
      <c r="BH20" s="255"/>
      <c r="BI20" s="255"/>
      <c r="BJ20" s="255"/>
      <c r="BK20" s="255"/>
      <c r="BL20" s="255"/>
      <c r="BM20" s="255"/>
      <c r="BN20" s="255"/>
      <c r="BO20" s="255"/>
      <c r="BP20" s="255"/>
      <c r="BQ20" s="255"/>
      <c r="BR20" s="255"/>
      <c r="BS20" s="255"/>
      <c r="BT20" s="255"/>
      <c r="BU20" s="255"/>
      <c r="BV20" s="255"/>
      <c r="BW20" s="255"/>
      <c r="BX20" s="255"/>
      <c r="BY20" s="255" t="s">
        <v>28</v>
      </c>
      <c r="BZ20" s="255"/>
      <c r="CA20" s="255"/>
      <c r="CB20" s="255"/>
      <c r="CC20" s="255"/>
      <c r="CD20" s="255"/>
      <c r="CE20" s="255"/>
      <c r="CF20" s="255"/>
      <c r="CG20" s="255"/>
      <c r="CH20" s="255"/>
      <c r="CI20" s="255"/>
      <c r="CJ20" s="255"/>
      <c r="CK20" s="255"/>
      <c r="CL20" s="255"/>
      <c r="CM20" s="255"/>
      <c r="CN20" s="255"/>
      <c r="CO20" s="255" t="s">
        <v>28</v>
      </c>
      <c r="CP20" s="255"/>
      <c r="CQ20" s="255"/>
      <c r="CR20" s="255"/>
      <c r="CS20" s="255"/>
      <c r="CT20" s="255"/>
      <c r="CU20" s="255"/>
      <c r="CV20" s="255"/>
      <c r="CW20" s="255"/>
      <c r="CX20" s="255"/>
      <c r="CY20" s="255"/>
      <c r="CZ20" s="255"/>
      <c r="DA20" s="255"/>
      <c r="DB20" s="255"/>
      <c r="DC20" s="255"/>
      <c r="DD20" s="257"/>
    </row>
    <row r="21" spans="1:108" s="15" customFormat="1" ht="23.25" customHeight="1">
      <c r="A21" s="258" t="s">
        <v>152</v>
      </c>
      <c r="B21" s="258"/>
      <c r="C21" s="258"/>
      <c r="D21" s="258"/>
      <c r="E21" s="258"/>
      <c r="F21" s="258"/>
      <c r="G21" s="258"/>
      <c r="H21" s="258"/>
      <c r="I21" s="258"/>
      <c r="J21" s="258"/>
      <c r="K21" s="258"/>
      <c r="L21" s="258"/>
      <c r="M21" s="258"/>
      <c r="N21" s="258"/>
      <c r="O21" s="258"/>
      <c r="P21" s="258"/>
      <c r="Q21" s="258"/>
      <c r="R21" s="258"/>
      <c r="S21" s="258"/>
      <c r="T21" s="258"/>
      <c r="U21" s="258"/>
      <c r="V21" s="258"/>
      <c r="W21" s="258"/>
      <c r="X21" s="258"/>
      <c r="Y21" s="258"/>
      <c r="Z21" s="258"/>
      <c r="AA21" s="259"/>
      <c r="AB21" s="252" t="s">
        <v>58</v>
      </c>
      <c r="AC21" s="253"/>
      <c r="AD21" s="253"/>
      <c r="AE21" s="253"/>
      <c r="AF21" s="253"/>
      <c r="AG21" s="253"/>
      <c r="AH21" s="253" t="s">
        <v>150</v>
      </c>
      <c r="AI21" s="253"/>
      <c r="AJ21" s="253"/>
      <c r="AK21" s="253"/>
      <c r="AL21" s="253"/>
      <c r="AM21" s="253"/>
      <c r="AN21" s="253"/>
      <c r="AO21" s="253"/>
      <c r="AP21" s="253"/>
      <c r="AQ21" s="253"/>
      <c r="AR21" s="253"/>
      <c r="AS21" s="253"/>
      <c r="AT21" s="253"/>
      <c r="AU21" s="253"/>
      <c r="AV21" s="253"/>
      <c r="AW21" s="253"/>
      <c r="AX21" s="253"/>
      <c r="AY21" s="253"/>
      <c r="AZ21" s="253"/>
      <c r="BA21" s="253"/>
      <c r="BB21" s="253"/>
      <c r="BC21" s="255" t="s">
        <v>28</v>
      </c>
      <c r="BD21" s="255"/>
      <c r="BE21" s="255"/>
      <c r="BF21" s="255"/>
      <c r="BG21" s="255"/>
      <c r="BH21" s="255"/>
      <c r="BI21" s="255"/>
      <c r="BJ21" s="255"/>
      <c r="BK21" s="255"/>
      <c r="BL21" s="255"/>
      <c r="BM21" s="255"/>
      <c r="BN21" s="255"/>
      <c r="BO21" s="255"/>
      <c r="BP21" s="255"/>
      <c r="BQ21" s="255"/>
      <c r="BR21" s="255"/>
      <c r="BS21" s="255"/>
      <c r="BT21" s="255"/>
      <c r="BU21" s="255"/>
      <c r="BV21" s="255"/>
      <c r="BW21" s="255"/>
      <c r="BX21" s="255"/>
      <c r="BY21" s="255" t="s">
        <v>28</v>
      </c>
      <c r="BZ21" s="255"/>
      <c r="CA21" s="255"/>
      <c r="CB21" s="255"/>
      <c r="CC21" s="255"/>
      <c r="CD21" s="255"/>
      <c r="CE21" s="255"/>
      <c r="CF21" s="255"/>
      <c r="CG21" s="255"/>
      <c r="CH21" s="255"/>
      <c r="CI21" s="255"/>
      <c r="CJ21" s="255"/>
      <c r="CK21" s="255"/>
      <c r="CL21" s="255"/>
      <c r="CM21" s="255"/>
      <c r="CN21" s="255"/>
      <c r="CO21" s="255" t="s">
        <v>28</v>
      </c>
      <c r="CP21" s="255"/>
      <c r="CQ21" s="255"/>
      <c r="CR21" s="255"/>
      <c r="CS21" s="255"/>
      <c r="CT21" s="255"/>
      <c r="CU21" s="255"/>
      <c r="CV21" s="255"/>
      <c r="CW21" s="255"/>
      <c r="CX21" s="255"/>
      <c r="CY21" s="255"/>
      <c r="CZ21" s="255"/>
      <c r="DA21" s="255"/>
      <c r="DB21" s="255"/>
      <c r="DC21" s="255"/>
      <c r="DD21" s="257"/>
    </row>
    <row r="22" spans="1:108" s="15" customFormat="1" ht="12.75" customHeight="1">
      <c r="A22" s="272" t="s">
        <v>57</v>
      </c>
      <c r="B22" s="272"/>
      <c r="C22" s="272"/>
      <c r="D22" s="272"/>
      <c r="E22" s="272"/>
      <c r="F22" s="272"/>
      <c r="G22" s="272"/>
      <c r="H22" s="272"/>
      <c r="I22" s="272"/>
      <c r="J22" s="272"/>
      <c r="K22" s="272"/>
      <c r="L22" s="272"/>
      <c r="M22" s="272"/>
      <c r="N22" s="272"/>
      <c r="O22" s="272"/>
      <c r="P22" s="272"/>
      <c r="Q22" s="272"/>
      <c r="R22" s="272"/>
      <c r="S22" s="272"/>
      <c r="T22" s="272"/>
      <c r="U22" s="272"/>
      <c r="V22" s="272"/>
      <c r="W22" s="272"/>
      <c r="X22" s="272"/>
      <c r="Y22" s="272"/>
      <c r="Z22" s="272"/>
      <c r="AA22" s="273"/>
      <c r="AB22" s="274"/>
      <c r="AC22" s="275"/>
      <c r="AD22" s="275"/>
      <c r="AE22" s="275"/>
      <c r="AF22" s="275"/>
      <c r="AG22" s="276"/>
      <c r="AH22" s="282" t="s">
        <v>28</v>
      </c>
      <c r="AI22" s="275"/>
      <c r="AJ22" s="275"/>
      <c r="AK22" s="275"/>
      <c r="AL22" s="275"/>
      <c r="AM22" s="275"/>
      <c r="AN22" s="275"/>
      <c r="AO22" s="275"/>
      <c r="AP22" s="275"/>
      <c r="AQ22" s="275"/>
      <c r="AR22" s="275"/>
      <c r="AS22" s="275"/>
      <c r="AT22" s="275"/>
      <c r="AU22" s="275"/>
      <c r="AV22" s="275"/>
      <c r="AW22" s="275"/>
      <c r="AX22" s="275"/>
      <c r="AY22" s="275"/>
      <c r="AZ22" s="275"/>
      <c r="BA22" s="275"/>
      <c r="BB22" s="276"/>
      <c r="BC22" s="264" t="s">
        <v>28</v>
      </c>
      <c r="BD22" s="265"/>
      <c r="BE22" s="265"/>
      <c r="BF22" s="265"/>
      <c r="BG22" s="265"/>
      <c r="BH22" s="265"/>
      <c r="BI22" s="265"/>
      <c r="BJ22" s="265"/>
      <c r="BK22" s="265"/>
      <c r="BL22" s="265"/>
      <c r="BM22" s="265"/>
      <c r="BN22" s="265"/>
      <c r="BO22" s="265"/>
      <c r="BP22" s="265"/>
      <c r="BQ22" s="265"/>
      <c r="BR22" s="265"/>
      <c r="BS22" s="265"/>
      <c r="BT22" s="265"/>
      <c r="BU22" s="265"/>
      <c r="BV22" s="265"/>
      <c r="BW22" s="265"/>
      <c r="BX22" s="266"/>
      <c r="BY22" s="264" t="s">
        <v>28</v>
      </c>
      <c r="BZ22" s="265"/>
      <c r="CA22" s="265"/>
      <c r="CB22" s="265"/>
      <c r="CC22" s="265"/>
      <c r="CD22" s="265"/>
      <c r="CE22" s="265"/>
      <c r="CF22" s="265"/>
      <c r="CG22" s="265"/>
      <c r="CH22" s="265"/>
      <c r="CI22" s="265"/>
      <c r="CJ22" s="265"/>
      <c r="CK22" s="265"/>
      <c r="CL22" s="265"/>
      <c r="CM22" s="265"/>
      <c r="CN22" s="266"/>
      <c r="CO22" s="264" t="s">
        <v>28</v>
      </c>
      <c r="CP22" s="265"/>
      <c r="CQ22" s="265"/>
      <c r="CR22" s="265"/>
      <c r="CS22" s="265"/>
      <c r="CT22" s="265"/>
      <c r="CU22" s="265"/>
      <c r="CV22" s="265"/>
      <c r="CW22" s="265"/>
      <c r="CX22" s="265"/>
      <c r="CY22" s="265"/>
      <c r="CZ22" s="265"/>
      <c r="DA22" s="265"/>
      <c r="DB22" s="265"/>
      <c r="DC22" s="265"/>
      <c r="DD22" s="280"/>
    </row>
    <row r="23" spans="1:108" s="15" customFormat="1" ht="13.5" customHeight="1">
      <c r="A23" s="270" t="s">
        <v>28</v>
      </c>
      <c r="B23" s="270"/>
      <c r="C23" s="270"/>
      <c r="D23" s="270"/>
      <c r="E23" s="270"/>
      <c r="F23" s="270"/>
      <c r="G23" s="270"/>
      <c r="H23" s="270"/>
      <c r="I23" s="270"/>
      <c r="J23" s="270"/>
      <c r="K23" s="270"/>
      <c r="L23" s="270"/>
      <c r="M23" s="270"/>
      <c r="N23" s="270"/>
      <c r="O23" s="270"/>
      <c r="P23" s="270"/>
      <c r="Q23" s="270"/>
      <c r="R23" s="270"/>
      <c r="S23" s="270"/>
      <c r="T23" s="270"/>
      <c r="U23" s="270"/>
      <c r="V23" s="270"/>
      <c r="W23" s="270"/>
      <c r="X23" s="270"/>
      <c r="Y23" s="270"/>
      <c r="Z23" s="270"/>
      <c r="AA23" s="271"/>
      <c r="AB23" s="277"/>
      <c r="AC23" s="278"/>
      <c r="AD23" s="278"/>
      <c r="AE23" s="278"/>
      <c r="AF23" s="278"/>
      <c r="AG23" s="279"/>
      <c r="AH23" s="283"/>
      <c r="AI23" s="278"/>
      <c r="AJ23" s="278"/>
      <c r="AK23" s="278"/>
      <c r="AL23" s="278"/>
      <c r="AM23" s="278"/>
      <c r="AN23" s="278"/>
      <c r="AO23" s="278"/>
      <c r="AP23" s="278"/>
      <c r="AQ23" s="278"/>
      <c r="AR23" s="278"/>
      <c r="AS23" s="278"/>
      <c r="AT23" s="278"/>
      <c r="AU23" s="278"/>
      <c r="AV23" s="278"/>
      <c r="AW23" s="278"/>
      <c r="AX23" s="278"/>
      <c r="AY23" s="278"/>
      <c r="AZ23" s="278"/>
      <c r="BA23" s="278"/>
      <c r="BB23" s="279"/>
      <c r="BC23" s="267"/>
      <c r="BD23" s="268"/>
      <c r="BE23" s="268"/>
      <c r="BF23" s="268"/>
      <c r="BG23" s="268"/>
      <c r="BH23" s="268"/>
      <c r="BI23" s="268"/>
      <c r="BJ23" s="268"/>
      <c r="BK23" s="268"/>
      <c r="BL23" s="268"/>
      <c r="BM23" s="268"/>
      <c r="BN23" s="268"/>
      <c r="BO23" s="268"/>
      <c r="BP23" s="268"/>
      <c r="BQ23" s="268"/>
      <c r="BR23" s="268"/>
      <c r="BS23" s="268"/>
      <c r="BT23" s="268"/>
      <c r="BU23" s="268"/>
      <c r="BV23" s="268"/>
      <c r="BW23" s="268"/>
      <c r="BX23" s="269"/>
      <c r="BY23" s="267"/>
      <c r="BZ23" s="268"/>
      <c r="CA23" s="268"/>
      <c r="CB23" s="268"/>
      <c r="CC23" s="268"/>
      <c r="CD23" s="268"/>
      <c r="CE23" s="268"/>
      <c r="CF23" s="268"/>
      <c r="CG23" s="268"/>
      <c r="CH23" s="268"/>
      <c r="CI23" s="268"/>
      <c r="CJ23" s="268"/>
      <c r="CK23" s="268"/>
      <c r="CL23" s="268"/>
      <c r="CM23" s="268"/>
      <c r="CN23" s="269"/>
      <c r="CO23" s="267"/>
      <c r="CP23" s="268"/>
      <c r="CQ23" s="268"/>
      <c r="CR23" s="268"/>
      <c r="CS23" s="268"/>
      <c r="CT23" s="268"/>
      <c r="CU23" s="268"/>
      <c r="CV23" s="268"/>
      <c r="CW23" s="268"/>
      <c r="CX23" s="268"/>
      <c r="CY23" s="268"/>
      <c r="CZ23" s="268"/>
      <c r="DA23" s="268"/>
      <c r="DB23" s="268"/>
      <c r="DC23" s="268"/>
      <c r="DD23" s="281"/>
    </row>
    <row r="24" spans="1:108" s="15" customFormat="1" ht="13.5" customHeight="1">
      <c r="A24" s="260" t="s">
        <v>28</v>
      </c>
      <c r="B24" s="260"/>
      <c r="C24" s="260"/>
      <c r="D24" s="260"/>
      <c r="E24" s="260"/>
      <c r="F24" s="260"/>
      <c r="G24" s="260"/>
      <c r="H24" s="260"/>
      <c r="I24" s="260"/>
      <c r="J24" s="260"/>
      <c r="K24" s="260"/>
      <c r="L24" s="260"/>
      <c r="M24" s="260"/>
      <c r="N24" s="260"/>
      <c r="O24" s="260"/>
      <c r="P24" s="260"/>
      <c r="Q24" s="260"/>
      <c r="R24" s="260"/>
      <c r="S24" s="260"/>
      <c r="T24" s="260"/>
      <c r="U24" s="260"/>
      <c r="V24" s="260"/>
      <c r="W24" s="260"/>
      <c r="X24" s="260"/>
      <c r="Y24" s="260"/>
      <c r="Z24" s="260"/>
      <c r="AA24" s="261"/>
      <c r="AB24" s="252"/>
      <c r="AC24" s="253"/>
      <c r="AD24" s="253"/>
      <c r="AE24" s="253"/>
      <c r="AF24" s="253"/>
      <c r="AG24" s="253"/>
      <c r="AH24" s="253" t="s">
        <v>28</v>
      </c>
      <c r="AI24" s="253"/>
      <c r="AJ24" s="253"/>
      <c r="AK24" s="253"/>
      <c r="AL24" s="253"/>
      <c r="AM24" s="253"/>
      <c r="AN24" s="253"/>
      <c r="AO24" s="253"/>
      <c r="AP24" s="253"/>
      <c r="AQ24" s="253"/>
      <c r="AR24" s="253"/>
      <c r="AS24" s="253"/>
      <c r="AT24" s="253"/>
      <c r="AU24" s="253"/>
      <c r="AV24" s="253"/>
      <c r="AW24" s="253"/>
      <c r="AX24" s="253"/>
      <c r="AY24" s="253"/>
      <c r="AZ24" s="253"/>
      <c r="BA24" s="253"/>
      <c r="BB24" s="253"/>
      <c r="BC24" s="255" t="s">
        <v>28</v>
      </c>
      <c r="BD24" s="255"/>
      <c r="BE24" s="255"/>
      <c r="BF24" s="255"/>
      <c r="BG24" s="255"/>
      <c r="BH24" s="255"/>
      <c r="BI24" s="255"/>
      <c r="BJ24" s="255"/>
      <c r="BK24" s="255"/>
      <c r="BL24" s="255"/>
      <c r="BM24" s="255"/>
      <c r="BN24" s="255"/>
      <c r="BO24" s="255"/>
      <c r="BP24" s="255"/>
      <c r="BQ24" s="255"/>
      <c r="BR24" s="255"/>
      <c r="BS24" s="255"/>
      <c r="BT24" s="255"/>
      <c r="BU24" s="255"/>
      <c r="BV24" s="255"/>
      <c r="BW24" s="255"/>
      <c r="BX24" s="255"/>
      <c r="BY24" s="255" t="s">
        <v>28</v>
      </c>
      <c r="BZ24" s="255"/>
      <c r="CA24" s="255"/>
      <c r="CB24" s="255"/>
      <c r="CC24" s="255"/>
      <c r="CD24" s="255"/>
      <c r="CE24" s="255"/>
      <c r="CF24" s="255"/>
      <c r="CG24" s="255"/>
      <c r="CH24" s="255"/>
      <c r="CI24" s="255"/>
      <c r="CJ24" s="255"/>
      <c r="CK24" s="255"/>
      <c r="CL24" s="255"/>
      <c r="CM24" s="255"/>
      <c r="CN24" s="255"/>
      <c r="CO24" s="255" t="s">
        <v>28</v>
      </c>
      <c r="CP24" s="255"/>
      <c r="CQ24" s="255"/>
      <c r="CR24" s="255"/>
      <c r="CS24" s="255"/>
      <c r="CT24" s="255"/>
      <c r="CU24" s="255"/>
      <c r="CV24" s="255"/>
      <c r="CW24" s="255"/>
      <c r="CX24" s="255"/>
      <c r="CY24" s="255"/>
      <c r="CZ24" s="255"/>
      <c r="DA24" s="255"/>
      <c r="DB24" s="255"/>
      <c r="DC24" s="255"/>
      <c r="DD24" s="257"/>
    </row>
    <row r="25" spans="1:108" s="15" customFormat="1" ht="13.5" customHeight="1">
      <c r="A25" s="260" t="s">
        <v>28</v>
      </c>
      <c r="B25" s="260"/>
      <c r="C25" s="260"/>
      <c r="D25" s="260"/>
      <c r="E25" s="260"/>
      <c r="F25" s="260"/>
      <c r="G25" s="260"/>
      <c r="H25" s="260"/>
      <c r="I25" s="260"/>
      <c r="J25" s="260"/>
      <c r="K25" s="260"/>
      <c r="L25" s="260"/>
      <c r="M25" s="260"/>
      <c r="N25" s="260"/>
      <c r="O25" s="260"/>
      <c r="P25" s="260"/>
      <c r="Q25" s="260"/>
      <c r="R25" s="260"/>
      <c r="S25" s="260"/>
      <c r="T25" s="260"/>
      <c r="U25" s="260"/>
      <c r="V25" s="260"/>
      <c r="W25" s="260"/>
      <c r="X25" s="260"/>
      <c r="Y25" s="260"/>
      <c r="Z25" s="260"/>
      <c r="AA25" s="261"/>
      <c r="AB25" s="252"/>
      <c r="AC25" s="253"/>
      <c r="AD25" s="253"/>
      <c r="AE25" s="253"/>
      <c r="AF25" s="253"/>
      <c r="AG25" s="253"/>
      <c r="AH25" s="253" t="s">
        <v>28</v>
      </c>
      <c r="AI25" s="253"/>
      <c r="AJ25" s="253"/>
      <c r="AK25" s="253"/>
      <c r="AL25" s="253"/>
      <c r="AM25" s="253"/>
      <c r="AN25" s="253"/>
      <c r="AO25" s="253"/>
      <c r="AP25" s="253"/>
      <c r="AQ25" s="253"/>
      <c r="AR25" s="253"/>
      <c r="AS25" s="253"/>
      <c r="AT25" s="253"/>
      <c r="AU25" s="253"/>
      <c r="AV25" s="253"/>
      <c r="AW25" s="253"/>
      <c r="AX25" s="253"/>
      <c r="AY25" s="253"/>
      <c r="AZ25" s="253"/>
      <c r="BA25" s="253"/>
      <c r="BB25" s="253"/>
      <c r="BC25" s="255" t="s">
        <v>28</v>
      </c>
      <c r="BD25" s="255"/>
      <c r="BE25" s="255"/>
      <c r="BF25" s="255"/>
      <c r="BG25" s="255"/>
      <c r="BH25" s="255"/>
      <c r="BI25" s="255"/>
      <c r="BJ25" s="255"/>
      <c r="BK25" s="255"/>
      <c r="BL25" s="255"/>
      <c r="BM25" s="255"/>
      <c r="BN25" s="255"/>
      <c r="BO25" s="255"/>
      <c r="BP25" s="255"/>
      <c r="BQ25" s="255"/>
      <c r="BR25" s="255"/>
      <c r="BS25" s="255"/>
      <c r="BT25" s="255"/>
      <c r="BU25" s="255"/>
      <c r="BV25" s="255"/>
      <c r="BW25" s="255"/>
      <c r="BX25" s="255"/>
      <c r="BY25" s="255" t="s">
        <v>28</v>
      </c>
      <c r="BZ25" s="255"/>
      <c r="CA25" s="255"/>
      <c r="CB25" s="255"/>
      <c r="CC25" s="255"/>
      <c r="CD25" s="255"/>
      <c r="CE25" s="255"/>
      <c r="CF25" s="255"/>
      <c r="CG25" s="255"/>
      <c r="CH25" s="255"/>
      <c r="CI25" s="255"/>
      <c r="CJ25" s="255"/>
      <c r="CK25" s="255"/>
      <c r="CL25" s="255"/>
      <c r="CM25" s="255"/>
      <c r="CN25" s="255"/>
      <c r="CO25" s="255" t="s">
        <v>28</v>
      </c>
      <c r="CP25" s="255"/>
      <c r="CQ25" s="255"/>
      <c r="CR25" s="255"/>
      <c r="CS25" s="255"/>
      <c r="CT25" s="255"/>
      <c r="CU25" s="255"/>
      <c r="CV25" s="255"/>
      <c r="CW25" s="255"/>
      <c r="CX25" s="255"/>
      <c r="CY25" s="255"/>
      <c r="CZ25" s="255"/>
      <c r="DA25" s="255"/>
      <c r="DB25" s="255"/>
      <c r="DC25" s="255"/>
      <c r="DD25" s="257"/>
    </row>
    <row r="26" spans="1:108" s="15" customFormat="1" ht="13.5" customHeight="1">
      <c r="A26" s="260" t="s">
        <v>28</v>
      </c>
      <c r="B26" s="260"/>
      <c r="C26" s="260"/>
      <c r="D26" s="260"/>
      <c r="E26" s="260"/>
      <c r="F26" s="260"/>
      <c r="G26" s="260"/>
      <c r="H26" s="260"/>
      <c r="I26" s="260"/>
      <c r="J26" s="260"/>
      <c r="K26" s="260"/>
      <c r="L26" s="260"/>
      <c r="M26" s="260"/>
      <c r="N26" s="260"/>
      <c r="O26" s="260"/>
      <c r="P26" s="260"/>
      <c r="Q26" s="260"/>
      <c r="R26" s="260"/>
      <c r="S26" s="260"/>
      <c r="T26" s="260"/>
      <c r="U26" s="260"/>
      <c r="V26" s="260"/>
      <c r="W26" s="260"/>
      <c r="X26" s="260"/>
      <c r="Y26" s="260"/>
      <c r="Z26" s="260"/>
      <c r="AA26" s="261"/>
      <c r="AB26" s="252"/>
      <c r="AC26" s="253"/>
      <c r="AD26" s="253"/>
      <c r="AE26" s="253"/>
      <c r="AF26" s="253"/>
      <c r="AG26" s="253"/>
      <c r="AH26" s="253" t="s">
        <v>28</v>
      </c>
      <c r="AI26" s="253"/>
      <c r="AJ26" s="253"/>
      <c r="AK26" s="253"/>
      <c r="AL26" s="253"/>
      <c r="AM26" s="253"/>
      <c r="AN26" s="253"/>
      <c r="AO26" s="253"/>
      <c r="AP26" s="253"/>
      <c r="AQ26" s="253"/>
      <c r="AR26" s="253"/>
      <c r="AS26" s="253"/>
      <c r="AT26" s="253"/>
      <c r="AU26" s="253"/>
      <c r="AV26" s="253"/>
      <c r="AW26" s="253"/>
      <c r="AX26" s="253"/>
      <c r="AY26" s="253"/>
      <c r="AZ26" s="253"/>
      <c r="BA26" s="253"/>
      <c r="BB26" s="253"/>
      <c r="BC26" s="255" t="s">
        <v>28</v>
      </c>
      <c r="BD26" s="255"/>
      <c r="BE26" s="255"/>
      <c r="BF26" s="255"/>
      <c r="BG26" s="255"/>
      <c r="BH26" s="255"/>
      <c r="BI26" s="255"/>
      <c r="BJ26" s="255"/>
      <c r="BK26" s="255"/>
      <c r="BL26" s="255"/>
      <c r="BM26" s="255"/>
      <c r="BN26" s="255"/>
      <c r="BO26" s="255"/>
      <c r="BP26" s="255"/>
      <c r="BQ26" s="255"/>
      <c r="BR26" s="255"/>
      <c r="BS26" s="255"/>
      <c r="BT26" s="255"/>
      <c r="BU26" s="255"/>
      <c r="BV26" s="255"/>
      <c r="BW26" s="255"/>
      <c r="BX26" s="255"/>
      <c r="BY26" s="255" t="s">
        <v>28</v>
      </c>
      <c r="BZ26" s="255"/>
      <c r="CA26" s="255"/>
      <c r="CB26" s="255"/>
      <c r="CC26" s="255"/>
      <c r="CD26" s="255"/>
      <c r="CE26" s="255"/>
      <c r="CF26" s="255"/>
      <c r="CG26" s="255"/>
      <c r="CH26" s="255"/>
      <c r="CI26" s="255"/>
      <c r="CJ26" s="255"/>
      <c r="CK26" s="255"/>
      <c r="CL26" s="255"/>
      <c r="CM26" s="255"/>
      <c r="CN26" s="255"/>
      <c r="CO26" s="255" t="s">
        <v>28</v>
      </c>
      <c r="CP26" s="255"/>
      <c r="CQ26" s="255"/>
      <c r="CR26" s="255"/>
      <c r="CS26" s="255"/>
      <c r="CT26" s="255"/>
      <c r="CU26" s="255"/>
      <c r="CV26" s="255"/>
      <c r="CW26" s="255"/>
      <c r="CX26" s="255"/>
      <c r="CY26" s="255"/>
      <c r="CZ26" s="255"/>
      <c r="DA26" s="255"/>
      <c r="DB26" s="255"/>
      <c r="DC26" s="255"/>
      <c r="DD26" s="257"/>
    </row>
    <row r="27" spans="1:108" s="15" customFormat="1" ht="13.5" customHeight="1">
      <c r="A27" s="260" t="s">
        <v>28</v>
      </c>
      <c r="B27" s="260"/>
      <c r="C27" s="260"/>
      <c r="D27" s="260"/>
      <c r="E27" s="260"/>
      <c r="F27" s="260"/>
      <c r="G27" s="260"/>
      <c r="H27" s="260"/>
      <c r="I27" s="260"/>
      <c r="J27" s="260"/>
      <c r="K27" s="260"/>
      <c r="L27" s="260"/>
      <c r="M27" s="260"/>
      <c r="N27" s="260"/>
      <c r="O27" s="260"/>
      <c r="P27" s="260"/>
      <c r="Q27" s="260"/>
      <c r="R27" s="260"/>
      <c r="S27" s="260"/>
      <c r="T27" s="260"/>
      <c r="U27" s="260"/>
      <c r="V27" s="260"/>
      <c r="W27" s="260"/>
      <c r="X27" s="260"/>
      <c r="Y27" s="260"/>
      <c r="Z27" s="260"/>
      <c r="AA27" s="261"/>
      <c r="AB27" s="252"/>
      <c r="AC27" s="253"/>
      <c r="AD27" s="253"/>
      <c r="AE27" s="253"/>
      <c r="AF27" s="253"/>
      <c r="AG27" s="253"/>
      <c r="AH27" s="253" t="s">
        <v>28</v>
      </c>
      <c r="AI27" s="253"/>
      <c r="AJ27" s="253"/>
      <c r="AK27" s="253"/>
      <c r="AL27" s="253"/>
      <c r="AM27" s="253"/>
      <c r="AN27" s="253"/>
      <c r="AO27" s="253"/>
      <c r="AP27" s="253"/>
      <c r="AQ27" s="253"/>
      <c r="AR27" s="253"/>
      <c r="AS27" s="253"/>
      <c r="AT27" s="253"/>
      <c r="AU27" s="253"/>
      <c r="AV27" s="253"/>
      <c r="AW27" s="253"/>
      <c r="AX27" s="253"/>
      <c r="AY27" s="253"/>
      <c r="AZ27" s="253"/>
      <c r="BA27" s="253"/>
      <c r="BB27" s="253"/>
      <c r="BC27" s="255" t="s">
        <v>28</v>
      </c>
      <c r="BD27" s="255"/>
      <c r="BE27" s="255"/>
      <c r="BF27" s="255"/>
      <c r="BG27" s="255"/>
      <c r="BH27" s="255"/>
      <c r="BI27" s="255"/>
      <c r="BJ27" s="255"/>
      <c r="BK27" s="255"/>
      <c r="BL27" s="255"/>
      <c r="BM27" s="255"/>
      <c r="BN27" s="255"/>
      <c r="BO27" s="255"/>
      <c r="BP27" s="255"/>
      <c r="BQ27" s="255"/>
      <c r="BR27" s="255"/>
      <c r="BS27" s="255"/>
      <c r="BT27" s="255"/>
      <c r="BU27" s="255"/>
      <c r="BV27" s="255"/>
      <c r="BW27" s="255"/>
      <c r="BX27" s="255"/>
      <c r="BY27" s="255" t="s">
        <v>28</v>
      </c>
      <c r="BZ27" s="255"/>
      <c r="CA27" s="255"/>
      <c r="CB27" s="255"/>
      <c r="CC27" s="255"/>
      <c r="CD27" s="255"/>
      <c r="CE27" s="255"/>
      <c r="CF27" s="255"/>
      <c r="CG27" s="255"/>
      <c r="CH27" s="255"/>
      <c r="CI27" s="255"/>
      <c r="CJ27" s="255"/>
      <c r="CK27" s="255"/>
      <c r="CL27" s="255"/>
      <c r="CM27" s="255"/>
      <c r="CN27" s="255"/>
      <c r="CO27" s="255" t="s">
        <v>28</v>
      </c>
      <c r="CP27" s="255"/>
      <c r="CQ27" s="255"/>
      <c r="CR27" s="255"/>
      <c r="CS27" s="255"/>
      <c r="CT27" s="255"/>
      <c r="CU27" s="255"/>
      <c r="CV27" s="255"/>
      <c r="CW27" s="255"/>
      <c r="CX27" s="255"/>
      <c r="CY27" s="255"/>
      <c r="CZ27" s="255"/>
      <c r="DA27" s="255"/>
      <c r="DB27" s="255"/>
      <c r="DC27" s="255"/>
      <c r="DD27" s="257"/>
    </row>
    <row r="28" spans="1:108" s="15" customFormat="1" ht="13.5" customHeight="1">
      <c r="A28" s="262" t="s">
        <v>59</v>
      </c>
      <c r="B28" s="262"/>
      <c r="C28" s="262"/>
      <c r="D28" s="262"/>
      <c r="E28" s="262"/>
      <c r="F28" s="262"/>
      <c r="G28" s="262"/>
      <c r="H28" s="262"/>
      <c r="I28" s="262"/>
      <c r="J28" s="262"/>
      <c r="K28" s="262"/>
      <c r="L28" s="262"/>
      <c r="M28" s="262"/>
      <c r="N28" s="262"/>
      <c r="O28" s="262"/>
      <c r="P28" s="262"/>
      <c r="Q28" s="262"/>
      <c r="R28" s="262"/>
      <c r="S28" s="262"/>
      <c r="T28" s="262"/>
      <c r="U28" s="262"/>
      <c r="V28" s="262"/>
      <c r="W28" s="262"/>
      <c r="X28" s="262"/>
      <c r="Y28" s="262"/>
      <c r="Z28" s="262"/>
      <c r="AA28" s="263"/>
      <c r="AB28" s="252" t="s">
        <v>60</v>
      </c>
      <c r="AC28" s="253"/>
      <c r="AD28" s="253"/>
      <c r="AE28" s="253"/>
      <c r="AF28" s="253"/>
      <c r="AG28" s="253"/>
      <c r="AH28" s="253" t="s">
        <v>61</v>
      </c>
      <c r="AI28" s="253"/>
      <c r="AJ28" s="253"/>
      <c r="AK28" s="253"/>
      <c r="AL28" s="253"/>
      <c r="AM28" s="253"/>
      <c r="AN28" s="253"/>
      <c r="AO28" s="253"/>
      <c r="AP28" s="253"/>
      <c r="AQ28" s="253"/>
      <c r="AR28" s="253"/>
      <c r="AS28" s="253"/>
      <c r="AT28" s="253"/>
      <c r="AU28" s="253"/>
      <c r="AV28" s="253"/>
      <c r="AW28" s="253"/>
      <c r="AX28" s="253"/>
      <c r="AY28" s="253"/>
      <c r="AZ28" s="253"/>
      <c r="BA28" s="253"/>
      <c r="BB28" s="253"/>
      <c r="BC28" s="254">
        <f>BC29+BC31</f>
        <v>4119921.4299999997</v>
      </c>
      <c r="BD28" s="255"/>
      <c r="BE28" s="255"/>
      <c r="BF28" s="255"/>
      <c r="BG28" s="255"/>
      <c r="BH28" s="255"/>
      <c r="BI28" s="255"/>
      <c r="BJ28" s="255"/>
      <c r="BK28" s="255"/>
      <c r="BL28" s="255"/>
      <c r="BM28" s="255"/>
      <c r="BN28" s="255"/>
      <c r="BO28" s="255"/>
      <c r="BP28" s="255"/>
      <c r="BQ28" s="255"/>
      <c r="BR28" s="255"/>
      <c r="BS28" s="255"/>
      <c r="BT28" s="255"/>
      <c r="BU28" s="255"/>
      <c r="BV28" s="255"/>
      <c r="BW28" s="255"/>
      <c r="BX28" s="255"/>
      <c r="BY28" s="254">
        <f>BY29+BY31</f>
        <v>261967</v>
      </c>
      <c r="BZ28" s="255"/>
      <c r="CA28" s="255"/>
      <c r="CB28" s="255"/>
      <c r="CC28" s="255"/>
      <c r="CD28" s="255"/>
      <c r="CE28" s="255"/>
      <c r="CF28" s="255"/>
      <c r="CG28" s="255"/>
      <c r="CH28" s="255"/>
      <c r="CI28" s="255"/>
      <c r="CJ28" s="255"/>
      <c r="CK28" s="255"/>
      <c r="CL28" s="255"/>
      <c r="CM28" s="255"/>
      <c r="CN28" s="255"/>
      <c r="CO28" s="254">
        <f>BC28-BY28</f>
        <v>3857954.4299999997</v>
      </c>
      <c r="CP28" s="255"/>
      <c r="CQ28" s="255"/>
      <c r="CR28" s="255"/>
      <c r="CS28" s="255"/>
      <c r="CT28" s="255"/>
      <c r="CU28" s="255"/>
      <c r="CV28" s="255"/>
      <c r="CW28" s="255"/>
      <c r="CX28" s="255"/>
      <c r="CY28" s="255"/>
      <c r="CZ28" s="255"/>
      <c r="DA28" s="255"/>
      <c r="DB28" s="255"/>
      <c r="DC28" s="255"/>
      <c r="DD28" s="257"/>
    </row>
    <row r="29" spans="1:108" s="15" customFormat="1" ht="23.25" customHeight="1">
      <c r="A29" s="258" t="s">
        <v>0</v>
      </c>
      <c r="B29" s="258"/>
      <c r="C29" s="258"/>
      <c r="D29" s="258"/>
      <c r="E29" s="258"/>
      <c r="F29" s="258"/>
      <c r="G29" s="258"/>
      <c r="H29" s="258"/>
      <c r="I29" s="258"/>
      <c r="J29" s="258"/>
      <c r="K29" s="258"/>
      <c r="L29" s="258"/>
      <c r="M29" s="258"/>
      <c r="N29" s="258"/>
      <c r="O29" s="258"/>
      <c r="P29" s="258"/>
      <c r="Q29" s="258"/>
      <c r="R29" s="258"/>
      <c r="S29" s="258"/>
      <c r="T29" s="258"/>
      <c r="U29" s="258"/>
      <c r="V29" s="258"/>
      <c r="W29" s="258"/>
      <c r="X29" s="258"/>
      <c r="Y29" s="258"/>
      <c r="Z29" s="258"/>
      <c r="AA29" s="259"/>
      <c r="AB29" s="252" t="s">
        <v>62</v>
      </c>
      <c r="AC29" s="253"/>
      <c r="AD29" s="253"/>
      <c r="AE29" s="253"/>
      <c r="AF29" s="253"/>
      <c r="AG29" s="253"/>
      <c r="AH29" s="253" t="s">
        <v>63</v>
      </c>
      <c r="AI29" s="253"/>
      <c r="AJ29" s="253"/>
      <c r="AK29" s="253"/>
      <c r="AL29" s="253"/>
      <c r="AM29" s="253"/>
      <c r="AN29" s="253"/>
      <c r="AO29" s="253"/>
      <c r="AP29" s="253"/>
      <c r="AQ29" s="253"/>
      <c r="AR29" s="253"/>
      <c r="AS29" s="253"/>
      <c r="AT29" s="253"/>
      <c r="AU29" s="253"/>
      <c r="AV29" s="253"/>
      <c r="AW29" s="253"/>
      <c r="AX29" s="253"/>
      <c r="AY29" s="253"/>
      <c r="AZ29" s="253"/>
      <c r="BA29" s="253"/>
      <c r="BB29" s="253"/>
      <c r="BC29" s="254">
        <f>-стр1!BB14</f>
        <v>-27350500</v>
      </c>
      <c r="BD29" s="255"/>
      <c r="BE29" s="255"/>
      <c r="BF29" s="255"/>
      <c r="BG29" s="255"/>
      <c r="BH29" s="255"/>
      <c r="BI29" s="255"/>
      <c r="BJ29" s="255"/>
      <c r="BK29" s="255"/>
      <c r="BL29" s="255"/>
      <c r="BM29" s="255"/>
      <c r="BN29" s="255"/>
      <c r="BO29" s="255"/>
      <c r="BP29" s="255"/>
      <c r="BQ29" s="255"/>
      <c r="BR29" s="255"/>
      <c r="BS29" s="255"/>
      <c r="BT29" s="255"/>
      <c r="BU29" s="255"/>
      <c r="BV29" s="255"/>
      <c r="BW29" s="255"/>
      <c r="BX29" s="255"/>
      <c r="BY29" s="254">
        <v>-5018057.92</v>
      </c>
      <c r="BZ29" s="255"/>
      <c r="CA29" s="255"/>
      <c r="CB29" s="255"/>
      <c r="CC29" s="255"/>
      <c r="CD29" s="255"/>
      <c r="CE29" s="255"/>
      <c r="CF29" s="255"/>
      <c r="CG29" s="255"/>
      <c r="CH29" s="255"/>
      <c r="CI29" s="255"/>
      <c r="CJ29" s="255"/>
      <c r="CK29" s="255"/>
      <c r="CL29" s="255"/>
      <c r="CM29" s="255"/>
      <c r="CN29" s="255"/>
      <c r="CO29" s="255" t="s">
        <v>52</v>
      </c>
      <c r="CP29" s="255"/>
      <c r="CQ29" s="255"/>
      <c r="CR29" s="255"/>
      <c r="CS29" s="255"/>
      <c r="CT29" s="255"/>
      <c r="CU29" s="255"/>
      <c r="CV29" s="255"/>
      <c r="CW29" s="255"/>
      <c r="CX29" s="255"/>
      <c r="CY29" s="255"/>
      <c r="CZ29" s="255"/>
      <c r="DA29" s="255"/>
      <c r="DB29" s="255"/>
      <c r="DC29" s="255"/>
      <c r="DD29" s="257"/>
    </row>
    <row r="30" spans="1:108" s="15" customFormat="1" ht="13.5" customHeight="1">
      <c r="A30" s="260" t="s">
        <v>28</v>
      </c>
      <c r="B30" s="260"/>
      <c r="C30" s="260"/>
      <c r="D30" s="260"/>
      <c r="E30" s="260"/>
      <c r="F30" s="260"/>
      <c r="G30" s="260"/>
      <c r="H30" s="260"/>
      <c r="I30" s="260"/>
      <c r="J30" s="260"/>
      <c r="K30" s="260"/>
      <c r="L30" s="260"/>
      <c r="M30" s="260"/>
      <c r="N30" s="260"/>
      <c r="O30" s="260"/>
      <c r="P30" s="260"/>
      <c r="Q30" s="260"/>
      <c r="R30" s="260"/>
      <c r="S30" s="260"/>
      <c r="T30" s="260"/>
      <c r="U30" s="260"/>
      <c r="V30" s="260"/>
      <c r="W30" s="260"/>
      <c r="X30" s="260"/>
      <c r="Y30" s="260"/>
      <c r="Z30" s="260"/>
      <c r="AA30" s="261"/>
      <c r="AB30" s="252"/>
      <c r="AC30" s="253"/>
      <c r="AD30" s="253"/>
      <c r="AE30" s="253"/>
      <c r="AF30" s="253"/>
      <c r="AG30" s="253"/>
      <c r="AH30" s="253" t="s">
        <v>28</v>
      </c>
      <c r="AI30" s="253"/>
      <c r="AJ30" s="253"/>
      <c r="AK30" s="253"/>
      <c r="AL30" s="253"/>
      <c r="AM30" s="253"/>
      <c r="AN30" s="253"/>
      <c r="AO30" s="253"/>
      <c r="AP30" s="253"/>
      <c r="AQ30" s="253"/>
      <c r="AR30" s="253"/>
      <c r="AS30" s="253"/>
      <c r="AT30" s="253"/>
      <c r="AU30" s="253"/>
      <c r="AV30" s="253"/>
      <c r="AW30" s="253"/>
      <c r="AX30" s="253"/>
      <c r="AY30" s="253"/>
      <c r="AZ30" s="253"/>
      <c r="BA30" s="253"/>
      <c r="BB30" s="253"/>
      <c r="BC30" s="255" t="s">
        <v>28</v>
      </c>
      <c r="BD30" s="255"/>
      <c r="BE30" s="255"/>
      <c r="BF30" s="255"/>
      <c r="BG30" s="255"/>
      <c r="BH30" s="255"/>
      <c r="BI30" s="255"/>
      <c r="BJ30" s="255"/>
      <c r="BK30" s="255"/>
      <c r="BL30" s="255"/>
      <c r="BM30" s="255"/>
      <c r="BN30" s="255"/>
      <c r="BO30" s="255"/>
      <c r="BP30" s="255"/>
      <c r="BQ30" s="255"/>
      <c r="BR30" s="255"/>
      <c r="BS30" s="255"/>
      <c r="BT30" s="255"/>
      <c r="BU30" s="255"/>
      <c r="BV30" s="255"/>
      <c r="BW30" s="255"/>
      <c r="BX30" s="255"/>
      <c r="BY30" s="255" t="s">
        <v>28</v>
      </c>
      <c r="BZ30" s="255"/>
      <c r="CA30" s="255"/>
      <c r="CB30" s="255"/>
      <c r="CC30" s="255"/>
      <c r="CD30" s="255"/>
      <c r="CE30" s="255"/>
      <c r="CF30" s="255"/>
      <c r="CG30" s="255"/>
      <c r="CH30" s="255"/>
      <c r="CI30" s="255"/>
      <c r="CJ30" s="255"/>
      <c r="CK30" s="255"/>
      <c r="CL30" s="255"/>
      <c r="CM30" s="255"/>
      <c r="CN30" s="255"/>
      <c r="CO30" s="255" t="s">
        <v>52</v>
      </c>
      <c r="CP30" s="255"/>
      <c r="CQ30" s="255"/>
      <c r="CR30" s="255"/>
      <c r="CS30" s="255"/>
      <c r="CT30" s="255"/>
      <c r="CU30" s="255"/>
      <c r="CV30" s="255"/>
      <c r="CW30" s="255"/>
      <c r="CX30" s="255"/>
      <c r="CY30" s="255"/>
      <c r="CZ30" s="255"/>
      <c r="DA30" s="255"/>
      <c r="DB30" s="255"/>
      <c r="DC30" s="255"/>
      <c r="DD30" s="257"/>
    </row>
    <row r="31" spans="1:108" s="15" customFormat="1" ht="23.25" customHeight="1">
      <c r="A31" s="250" t="s">
        <v>1</v>
      </c>
      <c r="B31" s="250"/>
      <c r="C31" s="250"/>
      <c r="D31" s="250"/>
      <c r="E31" s="250"/>
      <c r="F31" s="250"/>
      <c r="G31" s="250"/>
      <c r="H31" s="250"/>
      <c r="I31" s="250"/>
      <c r="J31" s="250"/>
      <c r="K31" s="250"/>
      <c r="L31" s="250"/>
      <c r="M31" s="250"/>
      <c r="N31" s="250"/>
      <c r="O31" s="250"/>
      <c r="P31" s="250"/>
      <c r="Q31" s="250"/>
      <c r="R31" s="250"/>
      <c r="S31" s="250"/>
      <c r="T31" s="250"/>
      <c r="U31" s="250"/>
      <c r="V31" s="250"/>
      <c r="W31" s="250"/>
      <c r="X31" s="250"/>
      <c r="Y31" s="250"/>
      <c r="Z31" s="250"/>
      <c r="AA31" s="251"/>
      <c r="AB31" s="252" t="s">
        <v>64</v>
      </c>
      <c r="AC31" s="253"/>
      <c r="AD31" s="253"/>
      <c r="AE31" s="253"/>
      <c r="AF31" s="253"/>
      <c r="AG31" s="253"/>
      <c r="AH31" s="253" t="s">
        <v>65</v>
      </c>
      <c r="AI31" s="253"/>
      <c r="AJ31" s="253"/>
      <c r="AK31" s="253"/>
      <c r="AL31" s="253"/>
      <c r="AM31" s="253"/>
      <c r="AN31" s="253"/>
      <c r="AO31" s="253"/>
      <c r="AP31" s="253"/>
      <c r="AQ31" s="253"/>
      <c r="AR31" s="253"/>
      <c r="AS31" s="253"/>
      <c r="AT31" s="253"/>
      <c r="AU31" s="253"/>
      <c r="AV31" s="253"/>
      <c r="AW31" s="253"/>
      <c r="AX31" s="253"/>
      <c r="AY31" s="253"/>
      <c r="AZ31" s="253"/>
      <c r="BA31" s="253"/>
      <c r="BB31" s="253"/>
      <c r="BC31" s="254">
        <f>стр2!AT7</f>
        <v>31470421.43</v>
      </c>
      <c r="BD31" s="255"/>
      <c r="BE31" s="255"/>
      <c r="BF31" s="255"/>
      <c r="BG31" s="255"/>
      <c r="BH31" s="255"/>
      <c r="BI31" s="255"/>
      <c r="BJ31" s="255"/>
      <c r="BK31" s="255"/>
      <c r="BL31" s="255"/>
      <c r="BM31" s="255"/>
      <c r="BN31" s="255"/>
      <c r="BO31" s="255"/>
      <c r="BP31" s="255"/>
      <c r="BQ31" s="255"/>
      <c r="BR31" s="255"/>
      <c r="BS31" s="255"/>
      <c r="BT31" s="255"/>
      <c r="BU31" s="255"/>
      <c r="BV31" s="255"/>
      <c r="BW31" s="255"/>
      <c r="BX31" s="255"/>
      <c r="BY31" s="254">
        <v>5280024.92</v>
      </c>
      <c r="BZ31" s="255"/>
      <c r="CA31" s="255"/>
      <c r="CB31" s="255"/>
      <c r="CC31" s="255"/>
      <c r="CD31" s="255"/>
      <c r="CE31" s="255"/>
      <c r="CF31" s="255"/>
      <c r="CG31" s="255"/>
      <c r="CH31" s="255"/>
      <c r="CI31" s="255"/>
      <c r="CJ31" s="255"/>
      <c r="CK31" s="255"/>
      <c r="CL31" s="255"/>
      <c r="CM31" s="255"/>
      <c r="CN31" s="255"/>
      <c r="CO31" s="255" t="s">
        <v>52</v>
      </c>
      <c r="CP31" s="255"/>
      <c r="CQ31" s="255"/>
      <c r="CR31" s="255"/>
      <c r="CS31" s="255"/>
      <c r="CT31" s="255"/>
      <c r="CU31" s="255"/>
      <c r="CV31" s="255"/>
      <c r="CW31" s="255"/>
      <c r="CX31" s="255"/>
      <c r="CY31" s="255"/>
      <c r="CZ31" s="255"/>
      <c r="DA31" s="255"/>
      <c r="DB31" s="255"/>
      <c r="DC31" s="255"/>
      <c r="DD31" s="257"/>
    </row>
    <row r="32" spans="1:108" ht="14.25" customHeight="1" thickBot="1">
      <c r="A32" s="244" t="s">
        <v>28</v>
      </c>
      <c r="B32" s="244"/>
      <c r="C32" s="244"/>
      <c r="D32" s="244"/>
      <c r="E32" s="244"/>
      <c r="F32" s="244"/>
      <c r="G32" s="244"/>
      <c r="H32" s="244"/>
      <c r="I32" s="244"/>
      <c r="J32" s="244"/>
      <c r="K32" s="244"/>
      <c r="L32" s="244"/>
      <c r="M32" s="244"/>
      <c r="N32" s="244"/>
      <c r="O32" s="244"/>
      <c r="P32" s="244"/>
      <c r="Q32" s="244"/>
      <c r="R32" s="244"/>
      <c r="S32" s="244"/>
      <c r="T32" s="244"/>
      <c r="U32" s="244"/>
      <c r="V32" s="244"/>
      <c r="W32" s="244"/>
      <c r="X32" s="244"/>
      <c r="Y32" s="244"/>
      <c r="Z32" s="244"/>
      <c r="AA32" s="245"/>
      <c r="AB32" s="246"/>
      <c r="AC32" s="247"/>
      <c r="AD32" s="247"/>
      <c r="AE32" s="247"/>
      <c r="AF32" s="247"/>
      <c r="AG32" s="247"/>
      <c r="AH32" s="247" t="s">
        <v>28</v>
      </c>
      <c r="AI32" s="247"/>
      <c r="AJ32" s="247"/>
      <c r="AK32" s="247"/>
      <c r="AL32" s="247"/>
      <c r="AM32" s="247"/>
      <c r="AN32" s="247"/>
      <c r="AO32" s="247"/>
      <c r="AP32" s="247"/>
      <c r="AQ32" s="247"/>
      <c r="AR32" s="247"/>
      <c r="AS32" s="247"/>
      <c r="AT32" s="247"/>
      <c r="AU32" s="247"/>
      <c r="AV32" s="247"/>
      <c r="AW32" s="247"/>
      <c r="AX32" s="247"/>
      <c r="AY32" s="247"/>
      <c r="AZ32" s="247"/>
      <c r="BA32" s="247"/>
      <c r="BB32" s="247"/>
      <c r="BC32" s="248" t="s">
        <v>28</v>
      </c>
      <c r="BD32" s="248"/>
      <c r="BE32" s="248"/>
      <c r="BF32" s="248"/>
      <c r="BG32" s="248"/>
      <c r="BH32" s="248"/>
      <c r="BI32" s="248"/>
      <c r="BJ32" s="248"/>
      <c r="BK32" s="248"/>
      <c r="BL32" s="248"/>
      <c r="BM32" s="248"/>
      <c r="BN32" s="248"/>
      <c r="BO32" s="248"/>
      <c r="BP32" s="248"/>
      <c r="BQ32" s="248"/>
      <c r="BR32" s="248"/>
      <c r="BS32" s="248"/>
      <c r="BT32" s="248"/>
      <c r="BU32" s="248"/>
      <c r="BV32" s="248"/>
      <c r="BW32" s="248"/>
      <c r="BX32" s="248"/>
      <c r="BY32" s="248" t="s">
        <v>28</v>
      </c>
      <c r="BZ32" s="248"/>
      <c r="CA32" s="248"/>
      <c r="CB32" s="248"/>
      <c r="CC32" s="248"/>
      <c r="CD32" s="248"/>
      <c r="CE32" s="248"/>
      <c r="CF32" s="248"/>
      <c r="CG32" s="248"/>
      <c r="CH32" s="248"/>
      <c r="CI32" s="248"/>
      <c r="CJ32" s="248"/>
      <c r="CK32" s="248"/>
      <c r="CL32" s="248"/>
      <c r="CM32" s="248"/>
      <c r="CN32" s="248"/>
      <c r="CO32" s="248" t="s">
        <v>52</v>
      </c>
      <c r="CP32" s="248"/>
      <c r="CQ32" s="248"/>
      <c r="CR32" s="248"/>
      <c r="CS32" s="248"/>
      <c r="CT32" s="248"/>
      <c r="CU32" s="248"/>
      <c r="CV32" s="248"/>
      <c r="CW32" s="248"/>
      <c r="CX32" s="248"/>
      <c r="CY32" s="248"/>
      <c r="CZ32" s="248"/>
      <c r="DA32" s="248"/>
      <c r="DB32" s="248"/>
      <c r="DC32" s="248"/>
      <c r="DD32" s="256"/>
    </row>
    <row r="33" spans="1:162" ht="14.2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</row>
    <row r="34" spans="1:162" ht="16.5" customHeight="1">
      <c r="AC34" s="10"/>
      <c r="AD34" s="10"/>
      <c r="AE34" s="10"/>
      <c r="AF34" s="10"/>
    </row>
    <row r="35" spans="1:162" s="1" customFormat="1" ht="12.75">
      <c r="A35" s="238" t="s">
        <v>276</v>
      </c>
      <c r="B35" s="238"/>
      <c r="C35" s="238"/>
      <c r="D35" s="238"/>
      <c r="E35" s="238"/>
      <c r="F35" s="238"/>
      <c r="G35" s="238"/>
      <c r="H35" s="238"/>
      <c r="I35" s="238"/>
      <c r="J35" s="238"/>
      <c r="K35" s="238"/>
      <c r="L35" s="238"/>
      <c r="M35" s="238"/>
      <c r="N35" s="238"/>
      <c r="O35" s="238"/>
      <c r="P35" s="238"/>
      <c r="Q35" s="238"/>
      <c r="R35" s="238"/>
      <c r="S35" s="238"/>
      <c r="T35" s="238"/>
      <c r="U35" s="238"/>
      <c r="V35" s="238"/>
      <c r="W35" s="238"/>
      <c r="X35" s="238"/>
      <c r="Y35" s="238"/>
      <c r="Z35" s="238"/>
      <c r="AA35" s="238"/>
      <c r="AB35" s="238"/>
      <c r="AC35" s="238"/>
      <c r="AD35" s="238"/>
      <c r="AE35" s="238"/>
      <c r="AF35" s="238"/>
      <c r="AG35" s="238"/>
      <c r="AH35" s="238"/>
      <c r="AI35" s="46"/>
      <c r="AJ35" s="46"/>
      <c r="AK35" s="46"/>
      <c r="AL35" s="46"/>
      <c r="AM35" s="46"/>
      <c r="AN35" s="46"/>
      <c r="AO35" s="46"/>
      <c r="AP35" s="46"/>
      <c r="AQ35" s="46"/>
      <c r="AR35" s="240"/>
      <c r="AS35" s="240"/>
      <c r="AT35" s="240"/>
      <c r="AU35" s="240"/>
      <c r="AV35" s="240"/>
      <c r="AW35" s="240"/>
      <c r="AX35" s="240"/>
      <c r="AY35" s="240"/>
      <c r="AZ35" s="240"/>
      <c r="BA35" s="240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P35" s="249" t="s">
        <v>275</v>
      </c>
      <c r="BQ35" s="249"/>
      <c r="BR35" s="249"/>
      <c r="BS35" s="249"/>
      <c r="BT35" s="249"/>
      <c r="BU35" s="249"/>
      <c r="BV35" s="249"/>
      <c r="BW35" s="249"/>
      <c r="BX35" s="249"/>
      <c r="BY35" s="249"/>
      <c r="BZ35" s="249"/>
      <c r="CA35" s="249"/>
      <c r="CB35" s="249"/>
      <c r="CC35" s="249"/>
      <c r="CD35" s="249"/>
      <c r="CE35" s="249"/>
      <c r="CF35" s="249"/>
      <c r="CG35" s="249"/>
      <c r="CH35" s="249"/>
      <c r="CI35" s="249"/>
      <c r="CJ35" s="249"/>
      <c r="CK35" s="249"/>
      <c r="CL35" s="249"/>
      <c r="CM35" s="249"/>
      <c r="CN35" s="249"/>
      <c r="CO35" s="249"/>
      <c r="CP35" s="249"/>
      <c r="CQ35" s="249"/>
      <c r="CR35" s="249"/>
      <c r="CS35" s="249"/>
      <c r="CT35" s="249"/>
      <c r="CU35" s="249"/>
      <c r="DZ35" s="46"/>
      <c r="EA35" s="46"/>
      <c r="EB35" s="46"/>
      <c r="EC35" s="46"/>
      <c r="ED35" s="46"/>
      <c r="EE35" s="46"/>
      <c r="EF35" s="46"/>
      <c r="EG35" s="46"/>
      <c r="EH35" s="46"/>
      <c r="EI35" s="46"/>
      <c r="EJ35" s="46"/>
      <c r="EK35" s="46"/>
      <c r="EL35" s="46"/>
      <c r="EM35" s="46"/>
      <c r="EN35" s="46"/>
      <c r="EO35" s="46"/>
      <c r="EP35" s="46"/>
      <c r="EQ35" s="46"/>
      <c r="ER35" s="46"/>
      <c r="ES35" s="46"/>
      <c r="ET35" s="46"/>
      <c r="EU35" s="46"/>
      <c r="EV35" s="46"/>
      <c r="EW35" s="46"/>
      <c r="EX35" s="46"/>
      <c r="EY35" s="46"/>
      <c r="EZ35" s="46"/>
      <c r="FA35" s="46"/>
      <c r="FB35" s="46"/>
      <c r="FC35" s="46"/>
      <c r="FD35" s="46"/>
      <c r="FE35" s="46"/>
    </row>
    <row r="36" spans="1:162" s="1" customFormat="1" ht="12.75">
      <c r="A36" s="239" t="s">
        <v>277</v>
      </c>
      <c r="B36" s="239"/>
      <c r="C36" s="239"/>
      <c r="D36" s="239"/>
      <c r="E36" s="239"/>
      <c r="F36" s="239"/>
      <c r="G36" s="239"/>
      <c r="H36" s="239"/>
      <c r="I36" s="239"/>
      <c r="J36" s="239"/>
      <c r="K36" s="239"/>
      <c r="L36" s="239"/>
      <c r="M36" s="239"/>
      <c r="N36" s="239"/>
      <c r="O36" s="239"/>
      <c r="P36" s="239"/>
      <c r="Q36" s="239"/>
      <c r="R36" s="239"/>
      <c r="S36" s="239"/>
      <c r="T36" s="239"/>
      <c r="U36" s="239"/>
      <c r="V36" s="239"/>
      <c r="W36" s="239"/>
      <c r="X36" s="239"/>
      <c r="Y36" s="239"/>
      <c r="Z36" s="239"/>
      <c r="AA36" s="239"/>
      <c r="AB36" s="239"/>
      <c r="AC36" s="239"/>
      <c r="AD36" s="239"/>
      <c r="AE36" s="239"/>
      <c r="AF36" s="239"/>
      <c r="AG36" s="239"/>
      <c r="AH36" s="239"/>
      <c r="AI36" s="239"/>
      <c r="AJ36" s="239"/>
      <c r="AK36" s="239"/>
      <c r="AL36" s="47"/>
      <c r="AM36" s="47"/>
      <c r="AN36" s="47"/>
      <c r="AO36" s="47"/>
      <c r="AP36" s="47"/>
      <c r="AQ36" s="47"/>
      <c r="AR36" s="241" t="s">
        <v>66</v>
      </c>
      <c r="AS36" s="241"/>
      <c r="AT36" s="241"/>
      <c r="AU36" s="241"/>
      <c r="AV36" s="241"/>
      <c r="AW36" s="241"/>
      <c r="AX36" s="241"/>
      <c r="AY36" s="241"/>
      <c r="AZ36" s="241"/>
      <c r="BA36" s="241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P36" s="243" t="s">
        <v>67</v>
      </c>
      <c r="BQ36" s="243"/>
      <c r="BR36" s="243"/>
      <c r="BS36" s="243"/>
      <c r="BT36" s="243"/>
      <c r="BU36" s="243"/>
      <c r="BV36" s="243"/>
      <c r="BW36" s="243"/>
      <c r="BX36" s="243"/>
      <c r="BY36" s="243"/>
      <c r="BZ36" s="243"/>
      <c r="CA36" s="243"/>
      <c r="CB36" s="243"/>
      <c r="CC36" s="243"/>
      <c r="CD36" s="243"/>
      <c r="CE36" s="243"/>
      <c r="CF36" s="243"/>
      <c r="CG36" s="243"/>
      <c r="CH36" s="243"/>
      <c r="CI36" s="243"/>
      <c r="CJ36" s="243"/>
      <c r="CK36" s="243"/>
      <c r="CL36" s="243"/>
      <c r="CM36" s="243"/>
      <c r="CN36" s="243"/>
      <c r="CO36" s="243"/>
      <c r="CP36" s="243"/>
      <c r="CQ36" s="243"/>
      <c r="CR36" s="243"/>
      <c r="CS36" s="243"/>
      <c r="CT36" s="243"/>
      <c r="CU36" s="243"/>
      <c r="DZ36" s="47"/>
      <c r="EA36" s="47"/>
      <c r="EB36" s="47"/>
      <c r="EC36" s="47"/>
      <c r="ED36" s="47"/>
      <c r="EE36" s="47"/>
      <c r="EF36" s="47"/>
      <c r="EG36" s="47"/>
      <c r="EH36" s="47"/>
      <c r="EI36" s="47"/>
      <c r="EJ36" s="47"/>
      <c r="EK36" s="47"/>
      <c r="EL36" s="47"/>
      <c r="EM36" s="47"/>
      <c r="EN36" s="47"/>
      <c r="EO36" s="47"/>
      <c r="EP36" s="47"/>
      <c r="EQ36" s="47"/>
      <c r="ER36" s="47"/>
      <c r="ES36" s="47"/>
      <c r="ET36" s="47"/>
      <c r="EU36" s="47"/>
      <c r="EV36" s="47"/>
      <c r="EW36" s="47"/>
      <c r="EX36" s="47"/>
      <c r="EY36" s="47"/>
      <c r="EZ36" s="47"/>
      <c r="FA36" s="47"/>
      <c r="FB36" s="47"/>
      <c r="FC36" s="47"/>
      <c r="FD36" s="47"/>
      <c r="FE36" s="47"/>
    </row>
    <row r="37" spans="1:162" s="1" customFormat="1" ht="20.25" customHeight="1"/>
    <row r="38" spans="1:162" s="1" customFormat="1" ht="12.75">
      <c r="A38" s="239" t="s">
        <v>278</v>
      </c>
      <c r="B38" s="239"/>
      <c r="C38" s="239"/>
      <c r="D38" s="239"/>
      <c r="E38" s="239"/>
      <c r="F38" s="239"/>
      <c r="G38" s="239"/>
      <c r="H38" s="239"/>
      <c r="I38" s="239"/>
      <c r="J38" s="239"/>
      <c r="K38" s="239"/>
      <c r="L38" s="239"/>
      <c r="M38" s="239"/>
      <c r="N38" s="239"/>
      <c r="O38" s="239"/>
      <c r="P38" s="239"/>
      <c r="Q38" s="239"/>
      <c r="R38" s="239"/>
      <c r="S38" s="239"/>
      <c r="T38" s="239"/>
      <c r="U38" s="239"/>
      <c r="V38" s="239"/>
      <c r="W38" s="239"/>
      <c r="X38" s="239"/>
      <c r="Y38" s="239"/>
      <c r="Z38" s="239"/>
      <c r="AA38" s="239"/>
      <c r="AB38" s="239"/>
      <c r="AC38" s="239"/>
      <c r="AR38" s="242"/>
      <c r="AS38" s="242"/>
      <c r="AT38" s="242"/>
      <c r="AU38" s="242"/>
      <c r="AV38" s="242"/>
      <c r="AW38" s="242"/>
      <c r="AX38" s="242"/>
      <c r="AY38" s="242"/>
      <c r="AZ38" s="242"/>
      <c r="BA38" s="242"/>
      <c r="BP38" s="249" t="s">
        <v>69</v>
      </c>
      <c r="BQ38" s="249"/>
      <c r="BR38" s="249"/>
      <c r="BS38" s="249"/>
      <c r="BT38" s="249"/>
      <c r="BU38" s="249"/>
      <c r="BV38" s="249"/>
      <c r="BW38" s="249"/>
      <c r="BX38" s="249"/>
      <c r="BY38" s="249"/>
      <c r="BZ38" s="249"/>
      <c r="CA38" s="249"/>
      <c r="CB38" s="249"/>
      <c r="CC38" s="249"/>
      <c r="CD38" s="249"/>
      <c r="CE38" s="249"/>
      <c r="CF38" s="249"/>
      <c r="CG38" s="249"/>
      <c r="CH38" s="249"/>
      <c r="CI38" s="249"/>
      <c r="CJ38" s="249"/>
      <c r="CK38" s="249"/>
      <c r="CL38" s="249"/>
      <c r="CM38" s="249"/>
      <c r="CN38" s="249"/>
      <c r="CO38" s="249"/>
      <c r="CP38" s="249"/>
      <c r="CQ38" s="249"/>
      <c r="CR38" s="249"/>
      <c r="CS38" s="249"/>
      <c r="CT38" s="249"/>
      <c r="CU38" s="249"/>
    </row>
    <row r="39" spans="1:162" s="1" customFormat="1" ht="12.75">
      <c r="A39" s="239" t="s">
        <v>68</v>
      </c>
      <c r="B39" s="239"/>
      <c r="C39" s="239"/>
      <c r="D39" s="239"/>
      <c r="E39" s="239"/>
      <c r="F39" s="239"/>
      <c r="G39" s="239"/>
      <c r="H39" s="239"/>
      <c r="I39" s="239"/>
      <c r="J39" s="239"/>
      <c r="K39" s="239"/>
      <c r="L39" s="239"/>
      <c r="M39" s="239"/>
      <c r="N39" s="239"/>
      <c r="O39" s="239"/>
      <c r="P39" s="239"/>
      <c r="Q39" s="239"/>
      <c r="R39" s="239"/>
      <c r="S39" s="239"/>
      <c r="T39" s="239"/>
      <c r="U39" s="239"/>
      <c r="V39" s="239"/>
      <c r="W39" s="239"/>
      <c r="X39" s="239"/>
      <c r="Y39" s="239"/>
      <c r="Z39" s="239"/>
      <c r="AA39" s="239"/>
      <c r="AB39" s="239"/>
      <c r="AC39" s="239"/>
      <c r="AD39" s="239"/>
      <c r="AE39" s="239"/>
      <c r="AF39" s="239"/>
      <c r="AG39" s="239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241" t="s">
        <v>66</v>
      </c>
      <c r="AS39" s="241"/>
      <c r="AT39" s="241"/>
      <c r="AU39" s="241"/>
      <c r="AV39" s="241"/>
      <c r="AW39" s="241"/>
      <c r="AX39" s="241"/>
      <c r="AY39" s="241"/>
      <c r="AZ39" s="241"/>
      <c r="BA39" s="241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243" t="s">
        <v>67</v>
      </c>
      <c r="BQ39" s="243"/>
      <c r="BR39" s="243"/>
      <c r="BS39" s="243"/>
      <c r="BT39" s="243"/>
      <c r="BU39" s="243"/>
      <c r="BV39" s="243"/>
      <c r="BW39" s="243"/>
      <c r="BX39" s="243"/>
      <c r="BY39" s="243"/>
      <c r="BZ39" s="243"/>
      <c r="CA39" s="243"/>
      <c r="CB39" s="243"/>
      <c r="CC39" s="243"/>
      <c r="CD39" s="243"/>
      <c r="CE39" s="243"/>
      <c r="CF39" s="243"/>
      <c r="CG39" s="243"/>
      <c r="CH39" s="243"/>
      <c r="CI39" s="243"/>
      <c r="CJ39" s="243"/>
      <c r="CK39" s="243"/>
      <c r="CL39" s="243"/>
      <c r="CM39" s="243"/>
      <c r="CN39" s="243"/>
      <c r="CO39" s="243"/>
      <c r="CP39" s="243"/>
      <c r="CQ39" s="243"/>
      <c r="CR39" s="243"/>
      <c r="CS39" s="243"/>
      <c r="CT39" s="243"/>
      <c r="CU39" s="243"/>
      <c r="EA39" s="46"/>
      <c r="EB39" s="46"/>
      <c r="EC39" s="46"/>
      <c r="ED39" s="46"/>
      <c r="EE39" s="46"/>
      <c r="EF39" s="46"/>
      <c r="EG39" s="46"/>
      <c r="EH39" s="46"/>
      <c r="EI39" s="46"/>
      <c r="EJ39" s="46"/>
      <c r="EK39" s="46"/>
      <c r="EL39" s="46"/>
      <c r="EM39" s="46"/>
      <c r="EN39" s="46"/>
      <c r="EO39" s="46"/>
      <c r="EP39" s="46"/>
      <c r="EQ39" s="46"/>
      <c r="ER39" s="46"/>
      <c r="ES39" s="46"/>
      <c r="ET39" s="46"/>
      <c r="EU39" s="46"/>
      <c r="EV39" s="46"/>
      <c r="EW39" s="46"/>
      <c r="EX39" s="46"/>
      <c r="EY39" s="46"/>
      <c r="EZ39" s="46"/>
      <c r="FA39" s="46"/>
      <c r="FB39" s="46"/>
      <c r="FC39" s="46"/>
      <c r="FD39" s="46"/>
      <c r="FE39" s="46"/>
      <c r="FF39" s="46"/>
    </row>
    <row r="40" spans="1:162" s="1" customFormat="1" ht="12.75">
      <c r="AA40" s="243"/>
      <c r="AB40" s="243"/>
      <c r="AC40" s="243"/>
      <c r="AD40" s="243"/>
      <c r="AE40" s="243"/>
      <c r="AF40" s="243"/>
      <c r="AG40" s="243"/>
      <c r="AH40" s="243"/>
      <c r="AI40" s="243"/>
      <c r="AJ40" s="243"/>
      <c r="AK40" s="243"/>
      <c r="AL40" s="243"/>
      <c r="AM40" s="243"/>
      <c r="AN40" s="243"/>
      <c r="AO40" s="243"/>
      <c r="AP40" s="243"/>
      <c r="AQ40" s="243"/>
      <c r="AR40" s="243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EA40" s="47"/>
      <c r="EB40" s="47"/>
      <c r="EC40" s="47"/>
      <c r="ED40" s="47"/>
      <c r="EE40" s="47"/>
      <c r="EF40" s="47"/>
      <c r="EG40" s="47"/>
      <c r="EH40" s="47"/>
      <c r="EI40" s="47"/>
      <c r="EJ40" s="47"/>
      <c r="EK40" s="47"/>
      <c r="EL40" s="47"/>
      <c r="EM40" s="47"/>
      <c r="EN40" s="47"/>
      <c r="EO40" s="47"/>
      <c r="EP40" s="47"/>
      <c r="EQ40" s="47"/>
      <c r="ER40" s="47"/>
      <c r="ES40" s="47"/>
      <c r="ET40" s="47"/>
      <c r="EU40" s="47"/>
      <c r="EV40" s="47"/>
      <c r="EW40" s="47"/>
      <c r="EX40" s="47"/>
      <c r="EY40" s="47"/>
      <c r="EZ40" s="47"/>
      <c r="FA40" s="47"/>
      <c r="FB40" s="47"/>
      <c r="FC40" s="47"/>
      <c r="FD40" s="47"/>
      <c r="FE40" s="47"/>
      <c r="FF40" s="47"/>
    </row>
    <row r="41" spans="1:162" s="1" customFormat="1" ht="20.100000000000001" customHeight="1"/>
    <row r="42" spans="1:162" s="1" customFormat="1" ht="12.75">
      <c r="A42" s="239" t="s">
        <v>279</v>
      </c>
      <c r="B42" s="239"/>
      <c r="C42" s="239"/>
      <c r="D42" s="239"/>
      <c r="E42" s="239"/>
      <c r="F42" s="239"/>
      <c r="G42" s="239"/>
      <c r="H42" s="239"/>
      <c r="I42" s="239"/>
      <c r="J42" s="239"/>
      <c r="K42" s="239"/>
      <c r="L42" s="239"/>
      <c r="M42" s="239"/>
      <c r="N42" s="239"/>
      <c r="O42" s="239"/>
      <c r="P42" s="239"/>
      <c r="Q42" s="239"/>
      <c r="R42" s="239"/>
      <c r="S42" s="239"/>
      <c r="T42" s="239"/>
      <c r="U42" s="239"/>
      <c r="V42" s="239"/>
      <c r="W42" s="239"/>
      <c r="X42" s="239"/>
      <c r="Y42" s="239"/>
      <c r="Z42" s="239"/>
      <c r="AA42" s="239"/>
      <c r="AB42" s="239"/>
      <c r="AC42" s="239"/>
      <c r="AD42" s="239"/>
      <c r="AE42" s="239"/>
      <c r="AF42" s="48"/>
      <c r="AG42" s="48"/>
      <c r="AH42" s="48"/>
      <c r="AI42" s="48"/>
      <c r="AJ42" s="48"/>
      <c r="AK42" s="48"/>
      <c r="AN42" s="46"/>
      <c r="AO42" s="46"/>
      <c r="AP42" s="46"/>
      <c r="AQ42" s="46"/>
      <c r="AR42" s="242"/>
      <c r="AS42" s="242"/>
      <c r="AT42" s="242"/>
      <c r="AU42" s="242"/>
      <c r="AV42" s="242"/>
      <c r="AW42" s="242"/>
      <c r="AX42" s="242"/>
      <c r="AY42" s="242"/>
      <c r="AZ42" s="242"/>
      <c r="BA42" s="242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249" t="s">
        <v>70</v>
      </c>
      <c r="BQ42" s="249"/>
      <c r="BR42" s="249"/>
      <c r="BS42" s="249"/>
      <c r="BT42" s="249"/>
      <c r="BU42" s="249"/>
      <c r="BV42" s="249"/>
      <c r="BW42" s="249"/>
      <c r="BX42" s="249"/>
      <c r="BY42" s="249"/>
      <c r="BZ42" s="249"/>
      <c r="CA42" s="249"/>
      <c r="CB42" s="249"/>
      <c r="CC42" s="249"/>
      <c r="CD42" s="249"/>
      <c r="CE42" s="249"/>
      <c r="CF42" s="249"/>
      <c r="CG42" s="249"/>
      <c r="CH42" s="249"/>
      <c r="CI42" s="249"/>
      <c r="CJ42" s="249"/>
      <c r="CK42" s="249"/>
      <c r="CL42" s="249"/>
      <c r="CM42" s="249"/>
      <c r="CN42" s="249"/>
      <c r="CO42" s="249"/>
      <c r="CP42" s="249"/>
      <c r="CQ42" s="249"/>
      <c r="CR42" s="249"/>
      <c r="CS42" s="249"/>
      <c r="CT42" s="249"/>
      <c r="CU42" s="249"/>
      <c r="EA42" s="46"/>
      <c r="EB42" s="46"/>
      <c r="EC42" s="46"/>
      <c r="ED42" s="46"/>
      <c r="EE42" s="46"/>
      <c r="EF42" s="46"/>
      <c r="EG42" s="46"/>
      <c r="EH42" s="46"/>
      <c r="EI42" s="46"/>
      <c r="EJ42" s="46"/>
      <c r="EK42" s="46"/>
      <c r="EL42" s="46"/>
      <c r="EM42" s="46"/>
      <c r="EN42" s="46"/>
      <c r="EO42" s="46"/>
      <c r="EP42" s="46"/>
      <c r="EQ42" s="46"/>
      <c r="ER42" s="46"/>
      <c r="ES42" s="46"/>
      <c r="ET42" s="46"/>
      <c r="EU42" s="46"/>
      <c r="EV42" s="46"/>
      <c r="EW42" s="46"/>
      <c r="EX42" s="46"/>
      <c r="EY42" s="46"/>
      <c r="EZ42" s="46"/>
      <c r="FA42" s="46"/>
      <c r="FB42" s="46"/>
      <c r="FC42" s="46"/>
      <c r="FD42" s="46"/>
      <c r="FE42" s="46"/>
      <c r="FF42" s="46"/>
    </row>
    <row r="43" spans="1:162" s="1" customFormat="1" ht="12.75">
      <c r="A43" s="239" t="s">
        <v>280</v>
      </c>
      <c r="B43" s="239"/>
      <c r="C43" s="239"/>
      <c r="D43" s="239"/>
      <c r="E43" s="239"/>
      <c r="F43" s="239"/>
      <c r="G43" s="239"/>
      <c r="H43" s="239"/>
      <c r="I43" s="239"/>
      <c r="J43" s="239"/>
      <c r="K43" s="239"/>
      <c r="L43" s="239"/>
      <c r="M43" s="239"/>
      <c r="N43" s="239"/>
      <c r="O43" s="239"/>
      <c r="P43" s="239"/>
      <c r="Q43" s="239"/>
      <c r="R43" s="239"/>
      <c r="S43" s="239"/>
      <c r="T43" s="239"/>
      <c r="U43" s="239"/>
      <c r="V43" s="239"/>
      <c r="W43" s="239"/>
      <c r="X43" s="239"/>
      <c r="Y43" s="239"/>
      <c r="Z43" s="239"/>
      <c r="AA43" s="239"/>
      <c r="AB43" s="239"/>
      <c r="AC43" s="239"/>
      <c r="AD43" s="239"/>
      <c r="AE43" s="239"/>
      <c r="AF43" s="239"/>
      <c r="AG43" s="239"/>
      <c r="AH43" s="239"/>
      <c r="AI43" s="239"/>
      <c r="AJ43" s="239"/>
      <c r="AK43" s="239"/>
      <c r="AN43" s="47"/>
      <c r="AO43" s="47"/>
      <c r="AP43" s="47"/>
      <c r="AQ43" s="47"/>
      <c r="AR43" s="241" t="s">
        <v>66</v>
      </c>
      <c r="AS43" s="241"/>
      <c r="AT43" s="241"/>
      <c r="AU43" s="241"/>
      <c r="AV43" s="241"/>
      <c r="AW43" s="241"/>
      <c r="AX43" s="241"/>
      <c r="AY43" s="241"/>
      <c r="AZ43" s="241"/>
      <c r="BA43" s="241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243" t="s">
        <v>67</v>
      </c>
      <c r="BQ43" s="243"/>
      <c r="BR43" s="243"/>
      <c r="BS43" s="243"/>
      <c r="BT43" s="243"/>
      <c r="BU43" s="243"/>
      <c r="BV43" s="243"/>
      <c r="BW43" s="243"/>
      <c r="BX43" s="243"/>
      <c r="BY43" s="243"/>
      <c r="BZ43" s="243"/>
      <c r="CA43" s="243"/>
      <c r="CB43" s="243"/>
      <c r="CC43" s="243"/>
      <c r="CD43" s="243"/>
      <c r="CE43" s="243"/>
      <c r="CF43" s="243"/>
      <c r="CG43" s="243"/>
      <c r="CH43" s="243"/>
      <c r="CI43" s="243"/>
      <c r="CJ43" s="243"/>
      <c r="CK43" s="243"/>
      <c r="CL43" s="243"/>
      <c r="CM43" s="243"/>
      <c r="CN43" s="243"/>
      <c r="CO43" s="243"/>
      <c r="CP43" s="243"/>
      <c r="CQ43" s="243"/>
      <c r="CR43" s="243"/>
      <c r="CS43" s="243"/>
      <c r="CT43" s="243"/>
      <c r="CU43" s="243"/>
      <c r="EA43" s="47"/>
      <c r="EB43" s="47"/>
      <c r="EC43" s="47"/>
      <c r="ED43" s="47"/>
      <c r="EE43" s="47"/>
      <c r="EF43" s="47"/>
      <c r="EG43" s="47"/>
      <c r="EH43" s="47"/>
      <c r="EI43" s="47"/>
      <c r="EJ43" s="47"/>
      <c r="EK43" s="47"/>
      <c r="EL43" s="47"/>
      <c r="EM43" s="47"/>
      <c r="EN43" s="47"/>
      <c r="EO43" s="47"/>
      <c r="EP43" s="47"/>
      <c r="EQ43" s="47"/>
      <c r="ER43" s="47"/>
      <c r="ES43" s="47"/>
      <c r="ET43" s="47"/>
      <c r="EU43" s="47"/>
      <c r="EV43" s="47"/>
      <c r="EW43" s="47"/>
      <c r="EX43" s="47"/>
      <c r="EY43" s="47"/>
      <c r="EZ43" s="47"/>
      <c r="FA43" s="47"/>
      <c r="FB43" s="47"/>
      <c r="FC43" s="47"/>
      <c r="FD43" s="47"/>
      <c r="FE43" s="47"/>
      <c r="FF43" s="47"/>
    </row>
    <row r="44" spans="1:162" s="1" customFormat="1" ht="20.100000000000001" customHeight="1"/>
    <row r="45" spans="1:162" s="1" customFormat="1" ht="12.75">
      <c r="A45" s="235" t="s">
        <v>71</v>
      </c>
      <c r="B45" s="235"/>
      <c r="C45" s="211" t="s">
        <v>274</v>
      </c>
      <c r="D45" s="211"/>
      <c r="E45" s="211"/>
      <c r="F45" s="211"/>
      <c r="G45" s="211"/>
      <c r="H45" s="237" t="s">
        <v>71</v>
      </c>
      <c r="I45" s="237"/>
      <c r="J45" s="234" t="s">
        <v>272</v>
      </c>
      <c r="K45" s="234"/>
      <c r="L45" s="234"/>
      <c r="M45" s="234"/>
      <c r="N45" s="234"/>
      <c r="O45" s="234"/>
      <c r="P45" s="234"/>
      <c r="Q45" s="234"/>
      <c r="R45" s="234"/>
      <c r="S45" s="234"/>
      <c r="T45" s="234"/>
      <c r="U45" s="234"/>
      <c r="V45" s="234"/>
      <c r="W45" s="234"/>
      <c r="X45" s="234"/>
      <c r="Y45" s="234"/>
      <c r="Z45" s="234"/>
      <c r="AA45" s="234"/>
      <c r="AB45" s="234"/>
      <c r="AC45" s="235">
        <v>2018</v>
      </c>
      <c r="AD45" s="235"/>
      <c r="AE45" s="235"/>
      <c r="AF45" s="235"/>
      <c r="AG45" s="235"/>
      <c r="AH45" s="236"/>
      <c r="AI45" s="236"/>
      <c r="AJ45" s="11"/>
      <c r="AK45" s="1" t="s">
        <v>72</v>
      </c>
    </row>
    <row r="46" spans="1:162" s="1" customFormat="1" ht="12.75">
      <c r="J46" s="11"/>
    </row>
    <row r="47" spans="1:162" s="1" customFormat="1" ht="12.75"/>
  </sheetData>
  <mergeCells count="191">
    <mergeCell ref="A2:DD2"/>
    <mergeCell ref="A4:AA4"/>
    <mergeCell ref="AB4:AG4"/>
    <mergeCell ref="AH4:BB4"/>
    <mergeCell ref="BY4:CN4"/>
    <mergeCell ref="BC4:BX4"/>
    <mergeCell ref="CO4:DD4"/>
    <mergeCell ref="A8:AA8"/>
    <mergeCell ref="AB8:AG9"/>
    <mergeCell ref="AH8:BB9"/>
    <mergeCell ref="A9:AA9"/>
    <mergeCell ref="A6:AA6"/>
    <mergeCell ref="AB6:AG7"/>
    <mergeCell ref="AH6:BB7"/>
    <mergeCell ref="BY6:CN7"/>
    <mergeCell ref="BC6:BX7"/>
    <mergeCell ref="A7:AA7"/>
    <mergeCell ref="AH3:BB3"/>
    <mergeCell ref="CO5:DD5"/>
    <mergeCell ref="AH5:BB5"/>
    <mergeCell ref="A3:AA3"/>
    <mergeCell ref="AB3:AG3"/>
    <mergeCell ref="CO3:DD3"/>
    <mergeCell ref="BY3:CN3"/>
    <mergeCell ref="BC3:BX3"/>
    <mergeCell ref="A5:AA5"/>
    <mergeCell ref="AB5:AG5"/>
    <mergeCell ref="CO6:DD7"/>
    <mergeCell ref="BC5:BX5"/>
    <mergeCell ref="BY5:CN5"/>
    <mergeCell ref="CO8:DD9"/>
    <mergeCell ref="BC10:BX10"/>
    <mergeCell ref="BY10:CN10"/>
    <mergeCell ref="CO10:DD10"/>
    <mergeCell ref="BC8:BX9"/>
    <mergeCell ref="BY8:CN9"/>
    <mergeCell ref="AB10:AG10"/>
    <mergeCell ref="AH10:BB10"/>
    <mergeCell ref="A10:AA10"/>
    <mergeCell ref="CO11:DD11"/>
    <mergeCell ref="A12:AA12"/>
    <mergeCell ref="AB12:AG12"/>
    <mergeCell ref="AH12:BB12"/>
    <mergeCell ref="BY11:CN11"/>
    <mergeCell ref="CO12:DD12"/>
    <mergeCell ref="AB11:AG11"/>
    <mergeCell ref="AH11:BB11"/>
    <mergeCell ref="BC14:BX14"/>
    <mergeCell ref="BY14:CN14"/>
    <mergeCell ref="BC11:BX11"/>
    <mergeCell ref="A13:AA13"/>
    <mergeCell ref="CO14:DD14"/>
    <mergeCell ref="CO13:DD13"/>
    <mergeCell ref="BC12:BX12"/>
    <mergeCell ref="BY12:CN12"/>
    <mergeCell ref="BC13:BX13"/>
    <mergeCell ref="BY13:CN13"/>
    <mergeCell ref="AB14:AG14"/>
    <mergeCell ref="AH14:BB14"/>
    <mergeCell ref="AB13:AG13"/>
    <mergeCell ref="A14:AA14"/>
    <mergeCell ref="AH13:BB13"/>
    <mergeCell ref="A11:AA11"/>
    <mergeCell ref="A15:AA15"/>
    <mergeCell ref="A16:AA16"/>
    <mergeCell ref="BY15:CN15"/>
    <mergeCell ref="CO15:DD15"/>
    <mergeCell ref="BY16:CN16"/>
    <mergeCell ref="CO16:DD16"/>
    <mergeCell ref="BC16:BX16"/>
    <mergeCell ref="AB15:AG15"/>
    <mergeCell ref="AH15:BB15"/>
    <mergeCell ref="BC15:BX15"/>
    <mergeCell ref="AB16:AG16"/>
    <mergeCell ref="AH16:BB16"/>
    <mergeCell ref="CO18:DD18"/>
    <mergeCell ref="CO19:DD19"/>
    <mergeCell ref="BC19:BX19"/>
    <mergeCell ref="BC18:BX18"/>
    <mergeCell ref="BY19:CN19"/>
    <mergeCell ref="CO22:DD23"/>
    <mergeCell ref="A20:AA20"/>
    <mergeCell ref="A17:AA17"/>
    <mergeCell ref="AB17:AG17"/>
    <mergeCell ref="AH17:BB17"/>
    <mergeCell ref="AB19:AG19"/>
    <mergeCell ref="AH19:BB19"/>
    <mergeCell ref="A19:AA19"/>
    <mergeCell ref="A18:AA18"/>
    <mergeCell ref="AH22:BB23"/>
    <mergeCell ref="AB20:AG20"/>
    <mergeCell ref="AH20:BB20"/>
    <mergeCell ref="CO17:DD17"/>
    <mergeCell ref="BC17:BX17"/>
    <mergeCell ref="BY17:CN17"/>
    <mergeCell ref="AB18:AG18"/>
    <mergeCell ref="AH18:BB18"/>
    <mergeCell ref="CO21:DD21"/>
    <mergeCell ref="BY18:CN18"/>
    <mergeCell ref="BC22:BX23"/>
    <mergeCell ref="BY22:CN23"/>
    <mergeCell ref="CO20:DD20"/>
    <mergeCell ref="BC26:BX26"/>
    <mergeCell ref="A24:AA24"/>
    <mergeCell ref="AB24:AG24"/>
    <mergeCell ref="AH24:BB24"/>
    <mergeCell ref="BC24:BX24"/>
    <mergeCell ref="AB26:AG26"/>
    <mergeCell ref="BY24:CN24"/>
    <mergeCell ref="BY20:CN20"/>
    <mergeCell ref="BY21:CN21"/>
    <mergeCell ref="AB21:AG21"/>
    <mergeCell ref="AH21:BB21"/>
    <mergeCell ref="BC21:BX21"/>
    <mergeCell ref="BC20:BX20"/>
    <mergeCell ref="A23:AA23"/>
    <mergeCell ref="A21:AA21"/>
    <mergeCell ref="A22:AA22"/>
    <mergeCell ref="AB22:AG23"/>
    <mergeCell ref="A28:AA28"/>
    <mergeCell ref="AB28:AG28"/>
    <mergeCell ref="AH28:BB28"/>
    <mergeCell ref="BC28:BX28"/>
    <mergeCell ref="A27:AA27"/>
    <mergeCell ref="AB27:AG27"/>
    <mergeCell ref="AH27:BB27"/>
    <mergeCell ref="BC27:BX27"/>
    <mergeCell ref="CO24:DD24"/>
    <mergeCell ref="BY25:CN25"/>
    <mergeCell ref="CO25:DD25"/>
    <mergeCell ref="BY28:CN28"/>
    <mergeCell ref="CO28:DD28"/>
    <mergeCell ref="BY27:CN27"/>
    <mergeCell ref="CO27:DD27"/>
    <mergeCell ref="A25:AA25"/>
    <mergeCell ref="AB25:AG25"/>
    <mergeCell ref="AH25:BB25"/>
    <mergeCell ref="BC25:BX25"/>
    <mergeCell ref="BY26:CN26"/>
    <mergeCell ref="CO26:DD26"/>
    <mergeCell ref="A26:AA26"/>
    <mergeCell ref="AH26:BB26"/>
    <mergeCell ref="BY30:CN30"/>
    <mergeCell ref="CO30:DD30"/>
    <mergeCell ref="A29:AA29"/>
    <mergeCell ref="AB29:AG29"/>
    <mergeCell ref="A30:AA30"/>
    <mergeCell ref="AB30:AG30"/>
    <mergeCell ref="AH30:BB30"/>
    <mergeCell ref="BC30:BX30"/>
    <mergeCell ref="AH29:BB29"/>
    <mergeCell ref="BC29:BX29"/>
    <mergeCell ref="BY29:CN29"/>
    <mergeCell ref="CO29:DD29"/>
    <mergeCell ref="A31:AA31"/>
    <mergeCell ref="AB31:AG31"/>
    <mergeCell ref="AH31:BB31"/>
    <mergeCell ref="BC31:BX31"/>
    <mergeCell ref="BP35:CU35"/>
    <mergeCell ref="BY32:CN32"/>
    <mergeCell ref="CO32:DD32"/>
    <mergeCell ref="BY31:CN31"/>
    <mergeCell ref="CO31:DD31"/>
    <mergeCell ref="BP36:CU36"/>
    <mergeCell ref="BP43:CU43"/>
    <mergeCell ref="A42:AE42"/>
    <mergeCell ref="A43:AK43"/>
    <mergeCell ref="A32:AA32"/>
    <mergeCell ref="AB32:AG32"/>
    <mergeCell ref="AH32:BB32"/>
    <mergeCell ref="BC32:BX32"/>
    <mergeCell ref="AR42:BA42"/>
    <mergeCell ref="AR43:BA43"/>
    <mergeCell ref="BP42:CU42"/>
    <mergeCell ref="BP38:CU38"/>
    <mergeCell ref="BP39:CU39"/>
    <mergeCell ref="J45:AB45"/>
    <mergeCell ref="AC45:AG45"/>
    <mergeCell ref="A45:B45"/>
    <mergeCell ref="AH45:AI45"/>
    <mergeCell ref="C45:G45"/>
    <mergeCell ref="H45:I45"/>
    <mergeCell ref="A35:AH35"/>
    <mergeCell ref="A36:AK36"/>
    <mergeCell ref="AR35:BA35"/>
    <mergeCell ref="AR36:BA36"/>
    <mergeCell ref="A39:AG39"/>
    <mergeCell ref="A38:AC38"/>
    <mergeCell ref="AR38:BA38"/>
    <mergeCell ref="AR39:BA39"/>
    <mergeCell ref="AA40:AR40"/>
  </mergeCells>
  <phoneticPr fontId="0" type="noConversion"/>
  <pageMargins left="0.78749999999999998" right="0.39374999999999999" top="0.59027777777777779" bottom="0.39374999999999999" header="0.19652777777777777" footer="0.51180555555555562"/>
  <pageSetup paperSize="9" scale="82" firstPageNumber="0" orientation="portrait" horizontalDpi="300" verticalDpi="300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стр1</vt:lpstr>
      <vt:lpstr>стр2</vt:lpstr>
      <vt:lpstr>стр3 (2)</vt:lpstr>
      <vt:lpstr>стр1!Область_печати</vt:lpstr>
      <vt:lpstr>стр2!Область_печати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cp:lastPrinted>2018-04-12T04:42:22Z</cp:lastPrinted>
  <dcterms:created xsi:type="dcterms:W3CDTF">2010-02-04T12:03:32Z</dcterms:created>
  <dcterms:modified xsi:type="dcterms:W3CDTF">2018-04-12T04:42:23Z</dcterms:modified>
</cp:coreProperties>
</file>