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65236" windowWidth="15480" windowHeight="8190" activeTab="1"/>
  </bookViews>
  <sheets>
    <sheet name="стр1" sheetId="1" r:id="rId1"/>
    <sheet name="стр2" sheetId="2" r:id="rId2"/>
    <sheet name="стр3 (2)" sheetId="3" r:id="rId3"/>
    <sheet name="Лист1" sheetId="4" r:id="rId4"/>
  </sheets>
  <definedNames>
    <definedName name="_xlnm.Print_Area" localSheetId="0">'стр1'!$A$1:$DA$116</definedName>
    <definedName name="_xlnm.Print_Area" localSheetId="1">'стр2'!$A$1:$CG$225</definedName>
  </definedNames>
  <calcPr fullCalcOnLoad="1"/>
</workbook>
</file>

<file path=xl/sharedStrings.xml><?xml version="1.0" encoding="utf-8"?>
<sst xmlns="http://schemas.openxmlformats.org/spreadsheetml/2006/main" count="1022" uniqueCount="575">
  <si>
    <t>Мобилизационная и вневойсковая подготовка</t>
  </si>
  <si>
    <t>951 0203 0000000 000 000</t>
  </si>
  <si>
    <t>951 0309 0000000 000 000</t>
  </si>
  <si>
    <t>Защита населения и территории от чрезвычайных ситуаций природного и технического характера, гражданская оборона</t>
  </si>
  <si>
    <t xml:space="preserve">Безвозмездные перечисления бюджетам </t>
  </si>
  <si>
    <t>951 0309 5210000 000 000</t>
  </si>
  <si>
    <t>951 0300 0000000 000 000</t>
  </si>
  <si>
    <t>Нциональная безопасность и правоохранительная деятельность</t>
  </si>
  <si>
    <t>951 0400 0000000 000 000</t>
  </si>
  <si>
    <t>Национальная экономика</t>
  </si>
  <si>
    <t>951 0200 0000000 000 000</t>
  </si>
  <si>
    <t>Национальная оборона</t>
  </si>
  <si>
    <t>951 0502 5220000 000 000</t>
  </si>
  <si>
    <t>Оплата работ, услуг</t>
  </si>
  <si>
    <t>Единый сельскохозяйственный налог (за налоговые периоды, истекшие до 1 января 2011 года)</t>
  </si>
  <si>
    <t>182 1 05 03020 01 0000 110</t>
  </si>
  <si>
    <t>182 1 05 03010 01 0000 110</t>
  </si>
  <si>
    <t xml:space="preserve">ШТРАФЫ, САНКЦИИ, ВОЗМЕЩЕНИЕ УЩЕРБА        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</si>
  <si>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</si>
  <si>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</si>
  <si>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</si>
  <si>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182 1 05 01021 01 0000 110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</si>
  <si>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</si>
  <si>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</si>
  <si>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Пени по налогу на имущество физических лиц, взимаемому по ставкам, применяемым к объектам налогообложения, расположенным в границах поселений</t>
  </si>
  <si>
    <t>951 1 11 05013 10 0000 120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</si>
  <si>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
</t>
  </si>
  <si>
    <t>914 1 14 06013 10 0000 430</t>
  </si>
  <si>
    <t>951 0102 0020300 121 000</t>
  </si>
  <si>
    <t>951 0102 0020300 121 210</t>
  </si>
  <si>
    <t>951 0102 0020300 121 211</t>
  </si>
  <si>
    <t>951 0102 0020300 121 213</t>
  </si>
  <si>
    <t>951 0102 0020300 122 210</t>
  </si>
  <si>
    <t>951 0102 0020300 122 212</t>
  </si>
  <si>
    <t>Иные выплаты персоналу, за исключением фонда оплаты труда</t>
  </si>
  <si>
    <t>951 0104 0020400 121 000</t>
  </si>
  <si>
    <t>951 0104 0020400 121 210</t>
  </si>
  <si>
    <t>951 0104 0020400 121 211</t>
  </si>
  <si>
    <t>951 0104 0020400 121 213</t>
  </si>
  <si>
    <t>951 0104 0020400 122 212</t>
  </si>
  <si>
    <t>951 0102 0020300 120 000</t>
  </si>
  <si>
    <t>951 0102 0020300 100 000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</si>
  <si>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</si>
  <si>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</si>
  <si>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951 0102 0020300 122 000</t>
  </si>
  <si>
    <t>951 0104 0020400 100 000</t>
  </si>
  <si>
    <t>951 0104 0020400 120 000</t>
  </si>
  <si>
    <t>951 0104 0020400 122 000</t>
  </si>
  <si>
    <t>951 0104 0020400 122 210</t>
  </si>
  <si>
    <t>Закупка товаров, работ и услуг для государственных (муниципальных) нужд</t>
  </si>
  <si>
    <t>951 0104 0020400 200 000</t>
  </si>
  <si>
    <t>951 0104 0020400 240 000</t>
  </si>
  <si>
    <t>Иные закупки товаров, 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</si>
  <si>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</si>
  <si>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951 0104 0020400 242 000</t>
  </si>
  <si>
    <t>951 0104 0020400 242 220</t>
  </si>
  <si>
    <t>951 0104 0020400 242 225</t>
  </si>
  <si>
    <t>951 0104 0020400 242 226</t>
  </si>
  <si>
    <t>951 0104 0020400 242 340</t>
  </si>
  <si>
    <t>951 0104 0020400 244 000</t>
  </si>
  <si>
    <t>951 0104 0020400 244 220</t>
  </si>
  <si>
    <t>951 0104 0020400 244 221</t>
  </si>
  <si>
    <t>951 0104 0020400 244 222</t>
  </si>
  <si>
    <t>951 0104 0020400 244 223</t>
  </si>
  <si>
    <t>951 0104 0020400 244 225</t>
  </si>
  <si>
    <t>951 0104 0020400 244 226</t>
  </si>
  <si>
    <t>951 0104 0020400 244 290</t>
  </si>
  <si>
    <t>951 0104 0020400 244 340</t>
  </si>
  <si>
    <t>Прочая закупка товаров, работ и услуг для государственных (муниципальных) нужд</t>
  </si>
  <si>
    <t>951 0104 0020400 800 000</t>
  </si>
  <si>
    <t>951 0104 0020400 850 000</t>
  </si>
  <si>
    <t>951 0104 0020400 851 000</t>
  </si>
  <si>
    <t>951 0104 0020400 851 290</t>
  </si>
  <si>
    <t>951 0104 0020400 852 000</t>
  </si>
  <si>
    <t>951 0104 0020400 852 290</t>
  </si>
  <si>
    <t>Уплата прочих налогов, сборов и иных платежей</t>
  </si>
  <si>
    <t>Уплата налога на имущество организаций и земельного налога</t>
  </si>
  <si>
    <t>Уплата налогов, сборов и иных платежей</t>
  </si>
  <si>
    <t>Иные бюджетные ассигнования</t>
  </si>
  <si>
    <t>951 0104 5210215 000 000</t>
  </si>
  <si>
    <t>951 0104 5210215 244 000</t>
  </si>
  <si>
    <t>951 0104 5210215 244 340</t>
  </si>
  <si>
    <t xml:space="preserve">Межбюджетные трансферты </t>
  </si>
  <si>
    <t>Резервные средства</t>
  </si>
  <si>
    <t>951 0113 0700500 870 000</t>
  </si>
  <si>
    <t>951 0113 0700500 870 290</t>
  </si>
  <si>
    <t>951 0113 0900200 244 000</t>
  </si>
  <si>
    <t>951 0113 0900200 244 220</t>
  </si>
  <si>
    <t>951 0113 0900200 244 226</t>
  </si>
  <si>
    <t>951 0113 0920305 244 000</t>
  </si>
  <si>
    <t>951 0113 0920305 244 220</t>
  </si>
  <si>
    <t>951 0113 0920305 244 226</t>
  </si>
  <si>
    <t>951 0203 0013600 121 000</t>
  </si>
  <si>
    <t>951 0203 0013600 121 210</t>
  </si>
  <si>
    <t>Фонд оплаты персоналу государственных (муниципальных) органов</t>
  </si>
  <si>
    <t>951 0203 0013600 121 211</t>
  </si>
  <si>
    <t>951 0203 0013600 121 213</t>
  </si>
  <si>
    <t>951 0203 0013600 244 220</t>
  </si>
  <si>
    <t>951 0203 0013600 244 000</t>
  </si>
  <si>
    <t>951 0203 0013600 244 222</t>
  </si>
  <si>
    <t>951 0203 0013600 244 340</t>
  </si>
  <si>
    <t>951 0309 7950000 000 000</t>
  </si>
  <si>
    <t>951 0309 7953200 244 000</t>
  </si>
  <si>
    <t>951 0309 7953200 244 220</t>
  </si>
  <si>
    <t>951 0309 7953200 244 225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</si>
  <si>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</si>
  <si>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Дорожное хозяйство (дорожные фонды)</t>
  </si>
  <si>
    <t>951 0409 0000000 000 000</t>
  </si>
  <si>
    <t>951 0409 5220000 000 000</t>
  </si>
  <si>
    <t>951 0409 5222700 000 000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</si>
  <si>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</si>
  <si>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951 0409 7950000 000 000</t>
  </si>
  <si>
    <t>951 0409 7954002 000 000</t>
  </si>
  <si>
    <t>951 0409 7954002 244 000</t>
  </si>
  <si>
    <t>951 0409 7954002 244 220</t>
  </si>
  <si>
    <t>951 0409 7954002 244 225</t>
  </si>
  <si>
    <t>951 0502 3510500 244 000</t>
  </si>
  <si>
    <t>Поддержка коммунального хозяйства</t>
  </si>
  <si>
    <t>951 0502 3510000 000 000</t>
  </si>
  <si>
    <t>951 0503 7950000 000 000</t>
  </si>
  <si>
    <t>951 0503 7954001 000 000</t>
  </si>
  <si>
    <t>951 0503 7954001 244 000</t>
  </si>
  <si>
    <t>951 0503 7954001 244 220</t>
  </si>
  <si>
    <t>951 0503 7954001 244 223</t>
  </si>
  <si>
    <t>951 0503 7954001 244 225</t>
  </si>
  <si>
    <t>Уличное освещение</t>
  </si>
  <si>
    <t>951 0503 7954003 000 000</t>
  </si>
  <si>
    <t>951 0503 7954003 244 000</t>
  </si>
  <si>
    <t>951 0503 7954003 244 220</t>
  </si>
  <si>
    <t>951 0503 7954003 244 225</t>
  </si>
  <si>
    <t>951 0503 7954004 000 000</t>
  </si>
  <si>
    <t>951 0503 7954004 244 000</t>
  </si>
  <si>
    <t>951 0503 7954004 244 220</t>
  </si>
  <si>
    <t>951 0503 7954004 244 225</t>
  </si>
  <si>
    <t>951 0503 7954005 000 000</t>
  </si>
  <si>
    <t>951 0503 7954005 244 000</t>
  </si>
  <si>
    <t>951 0503 7954005 244 220</t>
  </si>
  <si>
    <t>951 0503 7954005 244 225</t>
  </si>
  <si>
    <t>Культура</t>
  </si>
  <si>
    <t>Целевые программы муниципальных обравзований</t>
  </si>
  <si>
    <t>Муниципальная долглсрочная целевая программа "Сохранение и развитие культуры и искуства в Песчанокопском сельском поселении на 2010-2014 годы"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</si>
  <si>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</si>
  <si>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</si>
  <si>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</si>
  <si>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</si>
  <si>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бюджетным учреждениям </t>
  </si>
  <si>
    <t>951 1000 0000000 000 000</t>
  </si>
  <si>
    <t>Социальная политика</t>
  </si>
  <si>
    <t>Муниципальная долгосрочная целевая программа "Развитие физической культуры и спорта на территории Песчанокопского сельского поселения Песчанокопского района на 2010-2014 гг."</t>
  </si>
  <si>
    <t>951 1101 7952000  244 000</t>
  </si>
  <si>
    <t>951 1101 7952000  244 290</t>
  </si>
  <si>
    <t>Субсидии бюджетным учреждениям на иные цели</t>
  </si>
  <si>
    <t>951 0503 7954001 244 340</t>
  </si>
  <si>
    <t>951 0800 0000000 000 000</t>
  </si>
  <si>
    <t>951 0801 0000000 000 000</t>
  </si>
  <si>
    <t>951 0801 7950000 000 000</t>
  </si>
  <si>
    <t>951 0801 7950900 000 000</t>
  </si>
  <si>
    <t>951 0801 7950900 600 000</t>
  </si>
  <si>
    <t>951 0801 7950900 610 000</t>
  </si>
  <si>
    <t>951 0801 7950900 611 000</t>
  </si>
  <si>
    <t>951 0801 7950900 611 240</t>
  </si>
  <si>
    <t>951 0801 7950900 611 241</t>
  </si>
  <si>
    <t>951 0801 7950900 612 000</t>
  </si>
  <si>
    <t>951 0801 7950900 612 240</t>
  </si>
  <si>
    <t>951 0801 7950900 612 241</t>
  </si>
  <si>
    <t>951 1001 7950800 312 263</t>
  </si>
  <si>
    <t>951 1001 7950800 312 260</t>
  </si>
  <si>
    <t>951 1001 7950000 000 000</t>
  </si>
  <si>
    <t>Муниципальная долгосрочная целевая программа "Социальная подержка и доплаты к пенсиям, дополнительное пенсионное обеспечение пенсионеров, лицам, замещавшим муниципальные должности и должности муниципальной службы муниципального образования "Песчанокопское сельское поселение" Песчанокопского района на 2012-2014 годы"</t>
  </si>
  <si>
    <t>951 1001 7950800 000 000</t>
  </si>
  <si>
    <t>182 1 05 03020 01 2000 110</t>
  </si>
  <si>
    <t>951 0104 0020400 242 221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</si>
  <si>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
</t>
  </si>
  <si>
    <t>182 1 05 03000 01 0000 110</t>
  </si>
  <si>
    <t>182 1 05 01011 01 2000 110</t>
  </si>
  <si>
    <t>Пени по налогу, взимаемому с налогоплательщиков, выбравших в качестве объекта налогообложения  доходы</t>
  </si>
  <si>
    <t>182 1 05 03010 01 2000 110</t>
  </si>
  <si>
    <t> Пени по единому сельскохозяйственному налогу</t>
  </si>
  <si>
    <t>951 0502 1001100 410 220</t>
  </si>
  <si>
    <t>951 0502 1001100 410 226</t>
  </si>
  <si>
    <t>951 0503 7954005 244 226</t>
  </si>
  <si>
    <t>951 0113 0700500 870 340</t>
  </si>
  <si>
    <t>Ю.Г.Алисов</t>
  </si>
  <si>
    <t>951 0409 5222700 244 225</t>
  </si>
  <si>
    <t>951 0409 5222700 244 220</t>
  </si>
  <si>
    <t>951 0409 5222700 244 000</t>
  </si>
  <si>
    <t>182 1 05 01011 01 3000 110</t>
  </si>
  <si>
    <t>Штрафы по налогу, взимаемому с налогоплательщиков, выбравших в качестве объекта налогообложения  доходы</t>
  </si>
  <si>
    <t>951 0502 1000000 000 000</t>
  </si>
  <si>
    <t>951 0502 1001100 000 000</t>
  </si>
  <si>
    <t>951 0502 1001100 410 000</t>
  </si>
  <si>
    <t>Фе деральные целевые программы</t>
  </si>
  <si>
    <t>Федеральная целевая программа "Социальное развитие села до 2013 года"</t>
  </si>
  <si>
    <t>Иные межбюджетные трансферты, передаваемые бюджету муниумпального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</t>
  </si>
  <si>
    <t>951 0104 5210305 000 000</t>
  </si>
  <si>
    <t>951 0104 5210305 540 000</t>
  </si>
  <si>
    <t>951 0104 5210305 540 251</t>
  </si>
  <si>
    <t>951 0104 5210305 540 250</t>
  </si>
  <si>
    <t>951 0309 5210305 000 000</t>
  </si>
  <si>
    <t>951 0309 5210305 540 000</t>
  </si>
  <si>
    <t>951 0309 5210305 540 250</t>
  </si>
  <si>
    <t>951 0309 5210305 540 251</t>
  </si>
  <si>
    <t>Иные межбюджетные трансферты, передаваемые бюджету муниципального района из бюджетов поселений, на осуществеление части полномочий  по решению вопросов местного значения в соответствии с заключенными соглашениями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</si>
  <si>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</si>
  <si>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</si>
  <si>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</si>
  <si>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 xml:space="preserve">Налог на доходы физических лиц с доходов, источником которых  является налоговый агент, за исключением доходов, в отношении которых исчисление и уплата налога осуществляются в соответствии со статьями 227,227-1 и 228 Налогового Кодекса Российской Федерации
</t>
  </si>
  <si>
    <t>Код источника финансирования
дефицита бюджета
по бюджетной классификации</t>
  </si>
  <si>
    <t>Источники финансирования дефицита бюджета - всего</t>
  </si>
  <si>
    <t>Х</t>
  </si>
  <si>
    <t>источники внутреннего финансирования бюджета</t>
  </si>
  <si>
    <t>источники внешнего финансирования бюджета</t>
  </si>
  <si>
    <t>увеличение остатков средств, всего</t>
  </si>
  <si>
    <t>уменьшение остатков средств, всего</t>
  </si>
  <si>
    <t>182 1 01 02010 01 0000 110</t>
  </si>
  <si>
    <t>182 1 01 02010 01 1000 110</t>
  </si>
  <si>
    <t>182 1 05 01011 01 1000 110</t>
  </si>
  <si>
    <t>182 1 05 03010 01 1000 110</t>
  </si>
  <si>
    <t>951 0309 7953200 000 000</t>
  </si>
  <si>
    <t>Муниципальная долгосрочная целевая программа "Пожарная безопасность, защита населения и территории Песчанокопского сельского поселения от чрезвычайных ситуаций на 2011-2013 г."</t>
  </si>
  <si>
    <t>000 1 11 05000 00 0000 120</t>
  </si>
  <si>
    <t>Код дохода  по бюджетной классификации</t>
  </si>
  <si>
    <t>на</t>
  </si>
  <si>
    <t>951 1 11 07015 10 0000 120</t>
  </si>
  <si>
    <t>Платежи от государственных и муниципальных унитарных предприятий</t>
  </si>
  <si>
    <t>951 1 11 07000 00 0000 120</t>
  </si>
  <si>
    <t>951 1 11 07010 00 0000 120</t>
  </si>
  <si>
    <t>Доходы от перечисления части прибыли, остающейся после уплаты налогов и иных обязательных платежей муниципальных  унитарных предприятий, созданных поселениями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</si>
  <si>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</si>
  <si>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</si>
  <si>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</si>
  <si>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</si>
  <si>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</si>
  <si>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</si>
  <si>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</si>
  <si>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</si>
  <si>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</si>
  <si>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</si>
  <si>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</si>
  <si>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</si>
  <si>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</si>
  <si>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</si>
  <si>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</si>
  <si>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</si>
  <si>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Наименование публично-правового образования</t>
  </si>
  <si>
    <t>Бюджет Песчанокопского сельского поселения</t>
  </si>
  <si>
    <t>по ОКАТО</t>
  </si>
  <si>
    <t>60244855000</t>
  </si>
  <si>
    <t>Периодичность: месячная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</si>
  <si>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</si>
  <si>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</si>
  <si>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</si>
  <si>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</si>
  <si>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</si>
  <si>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</si>
  <si>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</si>
  <si>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</si>
  <si>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ДОХОДЫ БЮДЖЕТА - ВСЕГО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</si>
  <si>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</si>
  <si>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</si>
  <si>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</si>
  <si>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</si>
  <si>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</si>
  <si>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</si>
  <si>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</si>
  <si>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</si>
  <si>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</si>
  <si>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</si>
  <si>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</si>
  <si>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</si>
  <si>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</si>
  <si>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Штрафы по единому налогу, взимаемый с налогоплательщиков, выбравших в качестве объекта налогообложения доходы, уменьшенные на величину расходов</t>
  </si>
  <si>
    <t>182 105 01020 01 3000 110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</si>
  <si>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</si>
  <si>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</si>
  <si>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</si>
  <si>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</si>
  <si>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</si>
  <si>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</si>
  <si>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</si>
  <si>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182 1 06 01030 10 2000 110</t>
  </si>
  <si>
    <t>Земельный налог</t>
  </si>
  <si>
    <t>182 1 06 06000 00 0000 110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</si>
  <si>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</si>
  <si>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</si>
  <si>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</si>
  <si>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182 1 06 06013 10 0000 110</t>
  </si>
  <si>
    <t>182 1 06 06013 10 1000 110</t>
  </si>
  <si>
    <t>Пени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</si>
  <si>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</si>
  <si>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</si>
  <si>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</si>
  <si>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</si>
  <si>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182 1 06 06023 10 0000 110</t>
  </si>
  <si>
    <t>182 1 06 06023 10 1000 110</t>
  </si>
  <si>
    <t>Пени по 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</si>
  <si>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182 1 06 06023 10 2000 110</t>
  </si>
  <si>
    <t>Акт штраф по земельному налогу, взимаемый по ставке, установленной подпунктом 2 п.1 ст.394 Налогового кодекса Российской Федерации  и применяемым к объектам налогообложения, расположенным в границах поселений</t>
  </si>
  <si>
    <t>182 1 06 06023 10 4000 110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</si>
  <si>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</si>
  <si>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</si>
  <si>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815 1 11 05010 00 0000 120</t>
  </si>
  <si>
    <t>951 1 11 05030 00 0000 120</t>
  </si>
  <si>
    <t>951 1 11 05035 10 0000 120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</si>
  <si>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</si>
  <si>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</si>
  <si>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</si>
  <si>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</si>
  <si>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Субсидии бюджетам субъектов Российской Федерации и муниципальных образований (межбюджетные субсидии)</t>
  </si>
  <si>
    <t>951 2 02 02000 00 0000 151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</si>
  <si>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</si>
  <si>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</si>
  <si>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</si>
  <si>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951 2 02 02089 10 0001 151</t>
  </si>
  <si>
    <t>Субвенции бюджетам субъектов Российской Федерации и муниципальных образований</t>
  </si>
  <si>
    <t>951 2 02 03000 00 0000 151</t>
  </si>
  <si>
    <t>Субвенции бюджетам на осуществление первичного воинского учета на территориях, где отсутствуют воинские комиссариаты</t>
  </si>
  <si>
    <t>951 2 02 03015 00 0000 151</t>
  </si>
  <si>
    <t>Субвенции бюджетам поселений на осуществление первичного воинского учета на территориях, где отсутствуют воинские комиссариаты</t>
  </si>
  <si>
    <t>951 2 02 03015 10 0000 151</t>
  </si>
  <si>
    <t>Иные межбюджетные трансферты</t>
  </si>
  <si>
    <t>951 2 02 04000 00 0000 151</t>
  </si>
  <si>
    <t>Прочие межбюджетные трансферты, передаваемые бюджетам</t>
  </si>
  <si>
    <t>951 2 02 04999 00 0000 151</t>
  </si>
  <si>
    <t>Прочие межбюджетные трансферты, передаваемые бюджетам поселений</t>
  </si>
  <si>
    <t>951 2 02 04999 10 0000 151</t>
  </si>
  <si>
    <t>Форма 0503117 с. 2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</si>
  <si>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</si>
  <si>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</si>
  <si>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</si>
  <si>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</si>
  <si>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</si>
  <si>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951 0100 0000000 000 000</t>
  </si>
  <si>
    <t>Глава муниципального образования</t>
  </si>
  <si>
    <t>951 0102 0020300 000 000</t>
  </si>
  <si>
    <t xml:space="preserve">Заработная плата </t>
  </si>
  <si>
    <t>Прочие выплаты</t>
  </si>
  <si>
    <t>Начисления на выплаты по оплате труда</t>
  </si>
  <si>
    <t>Центральный аппарат</t>
  </si>
  <si>
    <t>951 0104 0020400 000 000</t>
  </si>
  <si>
    <t xml:space="preserve"> Заработная плата       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</si>
  <si>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</si>
  <si>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</si>
  <si>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</si>
  <si>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</si>
  <si>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</si>
  <si>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</si>
  <si>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</si>
  <si>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Оценка недвижимости, признание прав и регулирование отношений по государственной и муниципальной собственности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</si>
  <si>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</si>
  <si>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</si>
  <si>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Коммунальное хозяйство</t>
  </si>
  <si>
    <t>951 0502 0000000 000 000</t>
  </si>
  <si>
    <t>Благоустройство</t>
  </si>
  <si>
    <t>951 0503 0000000 000 000</t>
  </si>
  <si>
    <t>Прочие мероприятия по благоустройству городских округов и поселений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</si>
  <si>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</si>
  <si>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</si>
  <si>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</si>
  <si>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</si>
  <si>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</si>
  <si>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</si>
  <si>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</si>
  <si>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</si>
  <si>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</si>
  <si>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</si>
  <si>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</si>
  <si>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</si>
  <si>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</si>
  <si>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</si>
  <si>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Руководитель</t>
  </si>
  <si>
    <t>(подпись)</t>
  </si>
  <si>
    <t>(расшифровка подписи)</t>
  </si>
  <si>
    <t>Начальник сектора экономики-</t>
  </si>
  <si>
    <t>и финансов</t>
  </si>
  <si>
    <t>Н.Г. Холодилина</t>
  </si>
  <si>
    <t>Главный бухгалтер</t>
  </si>
  <si>
    <t>Н.Н.Машкина</t>
  </si>
  <si>
    <t>"</t>
  </si>
  <si>
    <t>г.</t>
  </si>
  <si>
    <t>ДОХОДЫ  ОТ   ПРОДАЖИ   МАТЕРИАЛЬНЫХ   И НЕМАТЕРИАЛЬНЫХ АКТИВОВ</t>
  </si>
  <si>
    <t>Региональные целевые программы</t>
  </si>
  <si>
    <t>182 1 05 01000 00 0000 110</t>
  </si>
  <si>
    <t>951 0500 0000000 000 000</t>
  </si>
  <si>
    <t>Жилищно-коммунальное хозяйство</t>
  </si>
  <si>
    <t>Другие общегосударственные вопросы</t>
  </si>
  <si>
    <t>Оплата труда и начисления на выплаты по оплате труда</t>
  </si>
  <si>
    <t>Оплата работ услуг</t>
  </si>
  <si>
    <t>Мероприятия в области коммунального хозяйства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</si>
  <si>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</si>
  <si>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</si>
  <si>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</si>
  <si>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Физическая культура и спорт</t>
  </si>
  <si>
    <t>Определение перечня должностных лиц, уполномоченных составлять протоколы об административных правонарушенийях, предусмотренных статьями 2.1 (в части нарушения выборными должностными лицами местного самоуправления,должностными лицами органов месного самоуправления, муниципальных учреждений и муниципальных унитарных предприятий порядка и сроков рассмотрения обращенийграждан), 2.2, 2.4,2.7, 3.2, 3.3 (в части административных правонарушений, совершенных в отношении объектов культурного наследия (памятников истории и культуры), 4.1, 5.1-5.7,6.1-6.3, 7.1, 7.2, 7.3 (в части нарушения установленных нормативами правовыми актами органов местного самоуправления правил организации пассажирских перевозок автомобильным транспортом), 8.1-8.3, частью 2статьи -.1? статьи 9.3 Областного закона "Об административных правонарушениях"</t>
  </si>
  <si>
    <t>951 0104 0000000 000 000</t>
  </si>
  <si>
    <t>Функционирование Правительства Российской Федерации, высших исполнительных органов государственной власти субьектов Российской Федерации, местных администраций</t>
  </si>
  <si>
    <t>951 1 17 00000 00 0000 000</t>
  </si>
  <si>
    <t>Пенсионное обеспечение</t>
  </si>
  <si>
    <t>951 1001 0000000 000 000</t>
  </si>
  <si>
    <t>Социальное обеспечение</t>
  </si>
  <si>
    <t>Пенсии, пособия, выплачиваемые организациями сектора государственного управления</t>
  </si>
  <si>
    <t>951 1100 0000000 000 000</t>
  </si>
  <si>
    <t>Безвозмездные перечисления бюджетам</t>
  </si>
  <si>
    <t>914 1 14 06010 00 0000 430</t>
  </si>
  <si>
    <t>914 1 14 06000 00 0000 430</t>
  </si>
  <si>
    <t>914 1 14 00000 00 0000 000</t>
  </si>
  <si>
    <t>ПРОЧИЕ НЕНАЛОГОВЫЕ ДОХОДЫ</t>
  </si>
  <si>
    <t>Резервные фонды местных администраций</t>
  </si>
  <si>
    <t>951 0502 3510500 000 000</t>
  </si>
  <si>
    <t>951 2 02 03024 10 0000 151</t>
  </si>
  <si>
    <t>Субвенции бюджетам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</si>
  <si>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</si>
  <si>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951 2 02 03024 00 0000 151</t>
  </si>
  <si>
    <t>182 1 05 01011 01 0000 110</t>
  </si>
  <si>
    <t>Налог, взимаемый с налогоплательщиков, выбравших в качестве объекта налогообложения  доходы</t>
  </si>
  <si>
    <t>182 1 05 01010 00 0000 110</t>
  </si>
  <si>
    <t>182 1 05 01021 01 1000 110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</si>
  <si>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</si>
  <si>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951 0104 5210000 000 000</t>
  </si>
  <si>
    <t>Межбюджетные трансферты</t>
  </si>
  <si>
    <t>951 0104 5210200 000 000</t>
  </si>
  <si>
    <t>Субвенции бюджетам муниципальным образованиям для финансового обеспечения расходных обязательств, возникающих при выполнении государственных полномочий Российской Федерации, субьектов Российской Федерации, переданных для осуществления органам местного самоуправления в установленном порядке</t>
  </si>
  <si>
    <t>951 1101 0000000 000 000</t>
  </si>
  <si>
    <t>Физическая культура</t>
  </si>
  <si>
    <t>Целевые программы муниципальных образований</t>
  </si>
  <si>
    <t>951 1101 7950000 000 000</t>
  </si>
  <si>
    <t>951 1101 7952000  000 000</t>
  </si>
  <si>
    <t>Культура, кинематография</t>
  </si>
  <si>
    <t>Иные межбюджетные трансферты бюджетам бюджетной системы</t>
  </si>
  <si>
    <t>Перечисление другим бюджетам бюджетной системы Российской Федераци</t>
  </si>
  <si>
    <t>951 0104 5210300 000 000</t>
  </si>
  <si>
    <t>951 0113 0000000 000 000</t>
  </si>
  <si>
    <t>951 0113 0700500 000 000</t>
  </si>
  <si>
    <t>Реализация государственной политики в области приватизхации и управления государственной и муниципальной собственностью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</si>
  <si>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</si>
  <si>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</si>
  <si>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951 0113 0900000 000 000</t>
  </si>
  <si>
    <t>951 0113 0900200 000 000</t>
  </si>
  <si>
    <t>951 0113 0920000 000 000</t>
  </si>
  <si>
    <t>951 0113 0920300 000 000</t>
  </si>
  <si>
    <t>951 0113 0920305 000 000</t>
  </si>
  <si>
    <t>Прoчие выплаты по обязательствам государства</t>
  </si>
  <si>
    <t xml:space="preserve">951 1 16 90050 10 0000 140   </t>
  </si>
  <si>
    <t>Прочие поступления от денежных взысканий (штрафов) и иных сумм в возмещение ущерба</t>
  </si>
  <si>
    <t>2013 г.</t>
  </si>
  <si>
    <t>951 0111 0000000 000 000</t>
  </si>
  <si>
    <t>951 0111 0700000 000 000</t>
  </si>
  <si>
    <t>951 0309 7953700 000 000</t>
  </si>
  <si>
    <t>951 0309 7953700 244 000</t>
  </si>
  <si>
    <t>951 0309 7953700 244 220</t>
  </si>
  <si>
    <t>951 0309 7953700 244 225</t>
  </si>
  <si>
    <t>Муниципальная долгосрочная целевая прграмма "Комплексные меры профилактики проявления терроризма и экстремизма на территории Песчанокопского сельского поселения нв 2012 год"</t>
  </si>
  <si>
    <t>951 0502 3510500 244 220</t>
  </si>
  <si>
    <t>951 0502 3510500 244 225</t>
  </si>
  <si>
    <t>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2010-2014 годы</t>
  </si>
  <si>
    <t>951 0502 5222900 000 000</t>
  </si>
  <si>
    <t>Подпрограмма "Социальное развитие села в Ростовской области на 2012-2014 годы"</t>
  </si>
  <si>
    <t>951 0502 5222908 000 000</t>
  </si>
  <si>
    <t>951 0502 5222908 410 000</t>
  </si>
  <si>
    <t>951 0502 5222908 410 220</t>
  </si>
  <si>
    <t>951 0502 5222908 410 225</t>
  </si>
  <si>
    <t>Резервные фонды</t>
  </si>
  <si>
    <t xml:space="preserve">Резервные фрнды местных администраций </t>
  </si>
  <si>
    <t>951 0111 0700500 000 000</t>
  </si>
  <si>
    <t>951 0111 0700500 870 000</t>
  </si>
  <si>
    <t>951 0111 0700500 870 290</t>
  </si>
  <si>
    <t>951 0409 5222700 243 225</t>
  </si>
  <si>
    <t>951 0409 5222700 243 220</t>
  </si>
  <si>
    <t>951 0409 5222700 243 000</t>
  </si>
  <si>
    <t>Закупка товаров, работ, услуг в целях капитального ремонта  государственного (муниципального) имущества</t>
  </si>
  <si>
    <t>182 1 05 01020 01 0000 110</t>
  </si>
  <si>
    <t xml:space="preserve">   951 1 16 90000 00 0000 140   </t>
  </si>
  <si>
    <t>Прочие поступления от денежных взысканий (штрафов) и иных сумм в возмещение ущерба, зачисляемые в бюджеты поселений</t>
  </si>
  <si>
    <t>182 1 01 02010 01 2000 110</t>
  </si>
  <si>
    <t xml:space="preserve">Пени на доходы физических лиц с доходов, источником которых  является налоговый агент, за исключением доходов, в отношении которых исчисление и уплата налога осуществляются в соответствии со статьями 227,227-1 и 228 Налогового Кодекса Российской Федерации
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</si>
  <si>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</si>
  <si>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</si>
  <si>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Пени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</si>
  <si>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182 1 01 02020 01 2000 110</t>
  </si>
  <si>
    <t>Штрафы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</si>
  <si>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182 1 01 02020 01 3000 110</t>
  </si>
  <si>
    <t xml:space="preserve">Налог  на  доходы  физических  лиц  с   доходов,
полученных физическими лицами в соответствии  со
статьей  228   Налогового   кодекса   Российской Федерации
</t>
  </si>
  <si>
    <t>182 1 01 02030 01 0000 110</t>
  </si>
  <si>
    <t>182 1 01 02030 01 1000 110</t>
  </si>
  <si>
    <t xml:space="preserve">Пени по налогу  на  доходы  физических  лиц  с   доходов,
полученных физическими лицами в соответствии  со
статьей  228   Налогового   кодекса   Российской Федерации
</t>
  </si>
  <si>
    <t>182 1 01 02030 01 2000 110</t>
  </si>
  <si>
    <t>182 1 05 01011 01 4000 110</t>
  </si>
  <si>
    <t>Прочие поступления по налогу, взимаемому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</si>
  <si>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</si>
  <si>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182 1 05 01012 01 0000 110</t>
  </si>
  <si>
    <t>182 1 05 01012 01 1000 110</t>
  </si>
  <si>
    <t xml:space="preserve">Минимальный налог, зачисляемый в бюджеты субъектов Российской Федерации
</t>
  </si>
  <si>
    <t>182 1 05 01050 01 0000 110</t>
  </si>
  <si>
    <t>182 1 05 01050 01 1000 110</t>
  </si>
  <si>
    <t xml:space="preserve">Пени по минимальному налогу, зачисляемые в бюджеты субъектов Российской Федерации
</t>
  </si>
  <si>
    <t>182 1 05 01050 01 2000 110</t>
  </si>
  <si>
    <t>951 0104 0020400 242 310</t>
  </si>
  <si>
    <t>Увеличение стоимости основных средств</t>
  </si>
  <si>
    <t>951 0104 0020400 244 310</t>
  </si>
  <si>
    <t>951 0503 7954003 244 340</t>
  </si>
  <si>
    <t>951 1 17 14000 00 0000 180</t>
  </si>
  <si>
    <t>951 1 17 14030 10 0000 180</t>
  </si>
  <si>
    <t>Средства самообложения граждан</t>
  </si>
  <si>
    <t xml:space="preserve">Средства самообложения граждан, зачисляемые в бюджеты поселений </t>
  </si>
  <si>
    <t>951 0409 5222700 243 226</t>
  </si>
  <si>
    <t>951 0502 7950000 000 000</t>
  </si>
  <si>
    <t>951 0502 7951000 000 000</t>
  </si>
  <si>
    <t>Муниципальная долгосрочная целевая программа "Обеспечение жильем отдельных категорий граждан и стимулирование развития жилищного строительства в с.Песчанокопское Песчанокопского района на 2011-2013 годы"</t>
  </si>
  <si>
    <t>951 0502 7951000 410 000</t>
  </si>
  <si>
    <t>182 1 01 02020 01 1000 110</t>
  </si>
  <si>
    <t>182 1 06 06013 10 3000 110</t>
  </si>
  <si>
    <t>Штрафы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</si>
  <si>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Пособия по социальной помощи населению</t>
  </si>
  <si>
    <t>951 0309 7953200 244 310</t>
  </si>
  <si>
    <t>951 0409 7954002 244 226</t>
  </si>
  <si>
    <t>951 0409 7954002 244 310</t>
  </si>
  <si>
    <t>951 0502 7951000 410 226</t>
  </si>
  <si>
    <t>951 0503 7954005 244 310</t>
  </si>
  <si>
    <t>951 0503 7954005 244 340</t>
  </si>
  <si>
    <t>951 1101 7952000  244 226</t>
  </si>
  <si>
    <t>951 1101 7952000  244 310</t>
  </si>
  <si>
    <t>951 0113 0700500 870 262</t>
  </si>
  <si>
    <t>951 0113 0700500 870 260</t>
  </si>
  <si>
    <t>182 1 05 03020 01 3000 110</t>
  </si>
  <si>
    <t>Доходы от сдачи в аренду имущества, составляющего казну поселений (за исключением земельных участков)</t>
  </si>
  <si>
    <t>Денежные взыскания (штрафы), установленные законами субьектов Российской Федерации за несоблюдение муниципальных правовых актов</t>
  </si>
  <si>
    <t>Денежные взыскания (штрафы), установленные законами субьектов Российской Федерации за несоблюдение муниципальных правовых актов, зачисляемые в бюджеты поселений</t>
  </si>
  <si>
    <t>182 1 05 01012 01 2000 110</t>
  </si>
  <si>
    <t>Пени по налогу, взимаемому с налогоплательщиков, выбравших в качестве объекта налогообложения  доходы (за налоговые периоды, истекшие до 1 января 2011 года)</t>
  </si>
  <si>
    <t>182 1 05 03020 01 1000 110</t>
  </si>
  <si>
    <t>Пени по единому сельскохозяйственному налогу (за налоговые периоды, истекшие до 1 января 2011 года)</t>
  </si>
  <si>
    <t>Штрафы по единому сельскохозяйственному налогу (за налоговые периоды, истекшие до 1 января 2011 года)</t>
  </si>
  <si>
    <t>951 0102 0020300 244 000</t>
  </si>
  <si>
    <t>951 0102 0020300 244 220</t>
  </si>
  <si>
    <t>951 0102 0020300 244 226</t>
  </si>
  <si>
    <t>951 0113 0920305 244 340</t>
  </si>
  <si>
    <t>951 0503 7954004 244 226</t>
  </si>
  <si>
    <t>951 0801 0926000 870 241</t>
  </si>
  <si>
    <t>951 0801 0926000 870 240</t>
  </si>
  <si>
    <t>951 0801 0926000 870 000</t>
  </si>
  <si>
    <t>951 0801 0926000 000 000</t>
  </si>
  <si>
    <t>Расходы, дополнительно зарезервированные на реализацию Указов Перезидента Российской Федерации от 07.05.2012 № 597 "О мерах по реализации государственной социальной политики" и от 01.06.2012 № 761 "О национальной стратегии действий в интересах детей на 2012-2017 годы" в части повышения оплаты труда отдельным категориям работников социальной сферы</t>
  </si>
  <si>
    <t>951 0801 0920000 000 000</t>
  </si>
  <si>
    <t>951 0502 0700400 870 310</t>
  </si>
  <si>
    <t>951 0502 0700400 870 000</t>
  </si>
  <si>
    <t>Резервные фронды исполнительных органов государственной власти субъектов Российской Федерации</t>
  </si>
  <si>
    <t>951 0502 0700400 000 000</t>
  </si>
  <si>
    <t>951 0502 0700000 000 000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</si>
  <si>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</si>
  <si>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</si>
  <si>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</si>
  <si>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июня</t>
  </si>
  <si>
    <t>01.06.2013</t>
  </si>
  <si>
    <t>182 1 05 01021 01 2000 110</t>
  </si>
  <si>
    <t>Пени по налогу, взимаемому с налогоплательщиков, выбравших в качестве объекта налогообложения доходы, уменьшенные на величину расходов</t>
  </si>
  <si>
    <t>182 1 05 03010 01 3000 110</t>
  </si>
  <si>
    <t> Штрафы по единому сельскохозяйственному налогу</t>
  </si>
  <si>
    <t>ЗАДОЛЖЕННОСТЬ И ПЕРЕРАСЧЕТЫ ПО ОТМЕНЕННЫМ НАЛОГАМ, СБОРАМ И ИНЫМ ОБЯЗАТЕЛЬНЫМ ПЛАТЕЖАМ</t>
  </si>
  <si>
    <t>182 1 09 00000 00 0000 000</t>
  </si>
  <si>
    <t>Налоги на имущество</t>
  </si>
  <si>
    <t>182 1 09 04000 00 0000 110</t>
  </si>
  <si>
    <t>Земельный налог (по обязательствам, возникшим до 1 января 2006 года)</t>
  </si>
  <si>
    <t>182 1 09 04050 00 0000 110</t>
  </si>
  <si>
    <t>Земельный налог (по обязательствам, возникшим до 1 января 2006 года), мобилизуемый на территориях поселений</t>
  </si>
  <si>
    <t>182 1 09 04053 10 0000 110</t>
  </si>
  <si>
    <t>Прочие неналоговые доходы</t>
  </si>
  <si>
    <t>Прочие неналоговые доходы бюджетов поселений</t>
  </si>
  <si>
    <t>951 1 17 05050 10 0000 180</t>
  </si>
  <si>
    <t>951 1 17 05000 00 0000 180</t>
  </si>
  <si>
    <t>951 0502 1001100 410 225</t>
  </si>
  <si>
    <t>05</t>
  </si>
  <si>
    <t>182 1 09 04053 10 2000 110</t>
  </si>
  <si>
    <t xml:space="preserve">   857 1 16 51040 02 0000 140   </t>
  </si>
  <si>
    <t xml:space="preserve">   857 1 16 51000 02 0000 140   </t>
  </si>
  <si>
    <t>000 1 16 00000 00 0000 000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</si>
</sst>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36">
    <font>
      <sz val="10"/>
      <name val="Arial Cyr"/>
      <family val="2"/>
    </font>
    <font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8"/>
      <name val="Arial Cyr"/>
      <family val="2"/>
    </font>
    <font>
      <b/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4" borderId="0" applyNumberFormat="0" applyBorder="0" applyAlignment="0" applyProtection="0"/>
  </cellStyleXfs>
  <cellXfs count="3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24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5" fillId="25" borderId="0" xfId="0" applyFont="1" applyFill="1" applyAlignment="1">
      <alignment/>
    </xf>
    <xf numFmtId="0" fontId="1" fillId="25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24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28" fillId="24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2" fontId="28" fillId="24" borderId="0" xfId="0" applyNumberFormat="1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" fillId="24" borderId="0" xfId="0" applyFont="1" applyFill="1" applyAlignment="1">
      <alignment/>
    </xf>
    <xf numFmtId="0" fontId="5" fillId="24" borderId="0" xfId="0" applyFont="1" applyFill="1" applyBorder="1" applyAlignment="1">
      <alignment horizontal="center"/>
    </xf>
    <xf numFmtId="2" fontId="5" fillId="24" borderId="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5" fillId="25" borderId="11" xfId="0" applyFont="1" applyFill="1" applyBorder="1" applyAlignment="1">
      <alignment horizontal="left"/>
    </xf>
    <xf numFmtId="0" fontId="1" fillId="25" borderId="0" xfId="0" applyFont="1" applyFill="1" applyBorder="1" applyAlignment="1">
      <alignment horizontal="center"/>
    </xf>
    <xf numFmtId="2" fontId="28" fillId="25" borderId="0" xfId="0" applyNumberFormat="1" applyFont="1" applyFill="1" applyBorder="1" applyAlignment="1">
      <alignment horizontal="center"/>
    </xf>
    <xf numFmtId="0" fontId="28" fillId="25" borderId="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2" fontId="29" fillId="25" borderId="0" xfId="0" applyNumberFormat="1" applyFont="1" applyFill="1" applyBorder="1" applyAlignment="1">
      <alignment horizontal="center"/>
    </xf>
    <xf numFmtId="0" fontId="29" fillId="25" borderId="0" xfId="0" applyFont="1" applyFill="1" applyBorder="1" applyAlignment="1">
      <alignment horizontal="center"/>
    </xf>
    <xf numFmtId="0" fontId="1" fillId="25" borderId="11" xfId="0" applyFont="1" applyFill="1" applyBorder="1" applyAlignment="1">
      <alignment horizontal="left" wrapText="1"/>
    </xf>
    <xf numFmtId="0" fontId="1" fillId="25" borderId="11" xfId="0" applyFont="1" applyFill="1" applyBorder="1" applyAlignment="1">
      <alignment horizontal="left"/>
    </xf>
    <xf numFmtId="2" fontId="29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2" fontId="29" fillId="0" borderId="0" xfId="0" applyNumberFormat="1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2" fontId="28" fillId="0" borderId="0" xfId="0" applyNumberFormat="1" applyFont="1" applyFill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28" fillId="24" borderId="0" xfId="0" applyFont="1" applyFill="1" applyAlignment="1">
      <alignment horizontal="center"/>
    </xf>
    <xf numFmtId="2" fontId="28" fillId="24" borderId="0" xfId="0" applyNumberFormat="1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2" fontId="29" fillId="24" borderId="0" xfId="0" applyNumberFormat="1" applyFont="1" applyFill="1" applyAlignment="1">
      <alignment horizontal="center"/>
    </xf>
    <xf numFmtId="0" fontId="29" fillId="24" borderId="0" xfId="0" applyFont="1" applyFill="1" applyAlignment="1">
      <alignment horizontal="center"/>
    </xf>
    <xf numFmtId="0" fontId="5" fillId="25" borderId="0" xfId="0" applyFont="1" applyFill="1" applyAlignment="1">
      <alignment horizontal="center"/>
    </xf>
    <xf numFmtId="2" fontId="29" fillId="25" borderId="0" xfId="0" applyNumberFormat="1" applyFont="1" applyFill="1" applyAlignment="1">
      <alignment horizontal="center"/>
    </xf>
    <xf numFmtId="0" fontId="29" fillId="25" borderId="0" xfId="0" applyFont="1" applyFill="1" applyAlignment="1">
      <alignment horizontal="center"/>
    </xf>
    <xf numFmtId="0" fontId="1" fillId="25" borderId="0" xfId="0" applyFont="1" applyFill="1" applyAlignment="1">
      <alignment horizontal="center"/>
    </xf>
    <xf numFmtId="2" fontId="28" fillId="25" borderId="0" xfId="0" applyNumberFormat="1" applyFont="1" applyFill="1" applyAlignment="1">
      <alignment horizontal="center"/>
    </xf>
    <xf numFmtId="0" fontId="28" fillId="25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24" borderId="0" xfId="0" applyNumberFormat="1" applyFont="1" applyFill="1" applyAlignment="1">
      <alignment horizontal="center"/>
    </xf>
    <xf numFmtId="2" fontId="1" fillId="25" borderId="0" xfId="0" applyNumberFormat="1" applyFont="1" applyFill="1" applyAlignment="1">
      <alignment horizontal="center"/>
    </xf>
    <xf numFmtId="0" fontId="5" fillId="0" borderId="11" xfId="0" applyFont="1" applyFill="1" applyBorder="1" applyAlignment="1">
      <alignment/>
    </xf>
    <xf numFmtId="2" fontId="5" fillId="0" borderId="0" xfId="0" applyNumberFormat="1" applyFont="1" applyFill="1" applyAlignment="1">
      <alignment horizontal="center"/>
    </xf>
    <xf numFmtId="2" fontId="5" fillId="24" borderId="0" xfId="0" applyNumberFormat="1" applyFont="1" applyFill="1" applyAlignment="1">
      <alignment horizontal="center"/>
    </xf>
    <xf numFmtId="0" fontId="30" fillId="0" borderId="0" xfId="0" applyFont="1" applyFill="1" applyAlignment="1">
      <alignment/>
    </xf>
    <xf numFmtId="2" fontId="30" fillId="0" borderId="0" xfId="0" applyNumberFormat="1" applyFont="1" applyFill="1" applyAlignment="1">
      <alignment horizontal="center"/>
    </xf>
    <xf numFmtId="2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1" fillId="26" borderId="11" xfId="0" applyFont="1" applyFill="1" applyBorder="1" applyAlignment="1">
      <alignment/>
    </xf>
    <xf numFmtId="0" fontId="32" fillId="24" borderId="0" xfId="0" applyFont="1" applyFill="1" applyAlignment="1">
      <alignment/>
    </xf>
    <xf numFmtId="2" fontId="32" fillId="24" borderId="0" xfId="0" applyNumberFormat="1" applyFont="1" applyFill="1" applyAlignment="1">
      <alignment horizontal="center"/>
    </xf>
    <xf numFmtId="2" fontId="33" fillId="24" borderId="0" xfId="0" applyNumberFormat="1" applyFont="1" applyFill="1" applyAlignment="1">
      <alignment horizontal="center"/>
    </xf>
    <xf numFmtId="0" fontId="33" fillId="24" borderId="0" xfId="0" applyFont="1" applyFill="1" applyAlignment="1">
      <alignment horizontal="center"/>
    </xf>
    <xf numFmtId="0" fontId="32" fillId="24" borderId="0" xfId="0" applyFont="1" applyFill="1" applyAlignment="1">
      <alignment horizontal="center"/>
    </xf>
    <xf numFmtId="0" fontId="1" fillId="0" borderId="11" xfId="0" applyFont="1" applyFill="1" applyBorder="1" applyAlignment="1">
      <alignment/>
    </xf>
    <xf numFmtId="0" fontId="32" fillId="0" borderId="0" xfId="0" applyFont="1" applyFill="1" applyAlignment="1">
      <alignment/>
    </xf>
    <xf numFmtId="2" fontId="32" fillId="0" borderId="0" xfId="0" applyNumberFormat="1" applyFont="1" applyFill="1" applyAlignment="1">
      <alignment horizontal="center"/>
    </xf>
    <xf numFmtId="2" fontId="33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32" fillId="0" borderId="0" xfId="0" applyFont="1" applyFill="1" applyAlignment="1">
      <alignment/>
    </xf>
    <xf numFmtId="2" fontId="32" fillId="0" borderId="0" xfId="0" applyNumberFormat="1" applyFont="1" applyFill="1" applyAlignment="1">
      <alignment horizontal="center"/>
    </xf>
    <xf numFmtId="2" fontId="33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" fontId="1" fillId="25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49" fontId="1" fillId="25" borderId="11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left" vertical="top" wrapText="1"/>
    </xf>
    <xf numFmtId="0" fontId="27" fillId="0" borderId="11" xfId="0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wrapText="1"/>
    </xf>
    <xf numFmtId="4" fontId="2" fillId="0" borderId="11" xfId="0" applyNumberFormat="1" applyFont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35" fillId="0" borderId="11" xfId="0" applyNumberFormat="1" applyFont="1" applyFill="1" applyBorder="1" applyAlignment="1">
      <alignment horizontal="center" vertical="center" wrapText="1"/>
    </xf>
    <xf numFmtId="49" fontId="35" fillId="0" borderId="11" xfId="0" applyNumberFormat="1" applyFont="1" applyFill="1" applyBorder="1" applyAlignment="1">
      <alignment horizontal="left" vertical="top" wrapText="1"/>
    </xf>
    <xf numFmtId="49" fontId="35" fillId="0" borderId="11" xfId="0" applyNumberFormat="1" applyFont="1" applyFill="1" applyBorder="1" applyAlignment="1">
      <alignment horizontal="center" vertical="center"/>
    </xf>
    <xf numFmtId="4" fontId="35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0" fontId="27" fillId="25" borderId="11" xfId="0" applyFont="1" applyFill="1" applyBorder="1" applyAlignment="1">
      <alignment horizontal="left" wrapText="1"/>
    </xf>
    <xf numFmtId="0" fontId="26" fillId="25" borderId="11" xfId="0" applyFont="1" applyFill="1" applyBorder="1" applyAlignment="1">
      <alignment horizontal="left" wrapText="1"/>
    </xf>
    <xf numFmtId="49" fontId="5" fillId="25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wrapText="1"/>
    </xf>
    <xf numFmtId="49" fontId="5" fillId="0" borderId="11" xfId="0" applyNumberFormat="1" applyFont="1" applyBorder="1" applyAlignment="1">
      <alignment horizontal="center" vertical="center"/>
    </xf>
    <xf numFmtId="49" fontId="5" fillId="24" borderId="11" xfId="0" applyNumberFormat="1" applyFont="1" applyFill="1" applyBorder="1" applyAlignment="1">
      <alignment horizontal="center" vertical="center"/>
    </xf>
    <xf numFmtId="4" fontId="5" fillId="24" borderId="11" xfId="0" applyNumberFormat="1" applyFont="1" applyFill="1" applyBorder="1" applyAlignment="1">
      <alignment horizontal="center" vertical="center"/>
    </xf>
    <xf numFmtId="4" fontId="5" fillId="25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/>
    </xf>
    <xf numFmtId="49" fontId="5" fillId="0" borderId="11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10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/>
    </xf>
    <xf numFmtId="1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4" fontId="26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top" wrapText="1"/>
    </xf>
    <xf numFmtId="0" fontId="5" fillId="24" borderId="11" xfId="0" applyFont="1" applyFill="1" applyBorder="1" applyAlignment="1">
      <alignment horizontal="left" wrapText="1"/>
    </xf>
    <xf numFmtId="0" fontId="27" fillId="24" borderId="11" xfId="0" applyFont="1" applyFill="1" applyBorder="1" applyAlignment="1">
      <alignment horizontal="left" wrapText="1"/>
    </xf>
    <xf numFmtId="0" fontId="26" fillId="24" borderId="11" xfId="0" applyFont="1" applyFill="1" applyBorder="1" applyAlignment="1">
      <alignment horizontal="left" wrapText="1"/>
    </xf>
    <xf numFmtId="49" fontId="1" fillId="24" borderId="11" xfId="0" applyNumberFormat="1" applyFont="1" applyFill="1" applyBorder="1" applyAlignment="1">
      <alignment horizontal="center" vertical="center"/>
    </xf>
    <xf numFmtId="4" fontId="1" fillId="24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top" wrapText="1"/>
    </xf>
    <xf numFmtId="0" fontId="1" fillId="24" borderId="18" xfId="0" applyFont="1" applyFill="1" applyBorder="1" applyAlignment="1">
      <alignment horizontal="left" wrapText="1"/>
    </xf>
    <xf numFmtId="0" fontId="1" fillId="24" borderId="16" xfId="0" applyFont="1" applyFill="1" applyBorder="1" applyAlignment="1">
      <alignment horizontal="left" wrapText="1"/>
    </xf>
    <xf numFmtId="0" fontId="1" fillId="24" borderId="19" xfId="0" applyFont="1" applyFill="1" applyBorder="1" applyAlignment="1">
      <alignment horizontal="left" wrapText="1"/>
    </xf>
    <xf numFmtId="49" fontId="1" fillId="0" borderId="18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5" fillId="24" borderId="11" xfId="0" applyNumberFormat="1" applyFont="1" applyFill="1" applyBorder="1" applyAlignment="1">
      <alignment horizontal="left" vertical="top" wrapText="1"/>
    </xf>
    <xf numFmtId="4" fontId="27" fillId="0" borderId="11" xfId="0" applyNumberFormat="1" applyFont="1" applyFill="1" applyBorder="1" applyAlignment="1">
      <alignment horizontal="center" vertical="center" wrapText="1"/>
    </xf>
    <xf numFmtId="168" fontId="5" fillId="0" borderId="18" xfId="0" applyNumberFormat="1" applyFont="1" applyFill="1" applyBorder="1" applyAlignment="1">
      <alignment horizontal="left" vertical="center" wrapText="1"/>
    </xf>
    <xf numFmtId="168" fontId="5" fillId="0" borderId="16" xfId="0" applyNumberFormat="1" applyFont="1" applyFill="1" applyBorder="1" applyAlignment="1">
      <alignment horizontal="left" vertical="center" wrapText="1"/>
    </xf>
    <xf numFmtId="168" fontId="5" fillId="0" borderId="19" xfId="0" applyNumberFormat="1" applyFont="1" applyFill="1" applyBorder="1" applyAlignment="1">
      <alignment horizontal="left" vertical="center" wrapText="1"/>
    </xf>
    <xf numFmtId="168" fontId="1" fillId="0" borderId="18" xfId="0" applyNumberFormat="1" applyFont="1" applyFill="1" applyBorder="1" applyAlignment="1">
      <alignment horizontal="left" vertical="center" wrapText="1"/>
    </xf>
    <xf numFmtId="168" fontId="1" fillId="0" borderId="16" xfId="0" applyNumberFormat="1" applyFont="1" applyFill="1" applyBorder="1" applyAlignment="1">
      <alignment horizontal="left" vertical="center" wrapText="1"/>
    </xf>
    <xf numFmtId="168" fontId="1" fillId="0" borderId="19" xfId="0" applyNumberFormat="1" applyFont="1" applyFill="1" applyBorder="1" applyAlignment="1">
      <alignment horizontal="left" vertical="center" wrapText="1"/>
    </xf>
    <xf numFmtId="4" fontId="5" fillId="25" borderId="11" xfId="0" applyNumberFormat="1" applyFont="1" applyFill="1" applyBorder="1" applyAlignment="1">
      <alignment horizontal="center" vertical="center" wrapText="1"/>
    </xf>
    <xf numFmtId="4" fontId="1" fillId="25" borderId="11" xfId="0" applyNumberFormat="1" applyFont="1" applyFill="1" applyBorder="1" applyAlignment="1">
      <alignment horizontal="center" vertical="center" wrapText="1"/>
    </xf>
    <xf numFmtId="49" fontId="1" fillId="24" borderId="18" xfId="0" applyNumberFormat="1" applyFont="1" applyFill="1" applyBorder="1" applyAlignment="1">
      <alignment horizontal="center" vertical="center"/>
    </xf>
    <xf numFmtId="49" fontId="1" fillId="24" borderId="16" xfId="0" applyNumberFormat="1" applyFont="1" applyFill="1" applyBorder="1" applyAlignment="1">
      <alignment horizontal="center" vertical="center"/>
    </xf>
    <xf numFmtId="49" fontId="1" fillId="24" borderId="19" xfId="0" applyNumberFormat="1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1" fontId="1" fillId="0" borderId="11" xfId="0" applyNumberFormat="1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/>
    </xf>
    <xf numFmtId="4" fontId="1" fillId="0" borderId="16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1" fontId="5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6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wrapText="1"/>
    </xf>
    <xf numFmtId="4" fontId="5" fillId="0" borderId="18" xfId="0" applyNumberFormat="1" applyFont="1" applyFill="1" applyBorder="1" applyAlignment="1">
      <alignment horizontal="center"/>
    </xf>
    <xf numFmtId="4" fontId="5" fillId="0" borderId="16" xfId="0" applyNumberFormat="1" applyFont="1" applyFill="1" applyBorder="1" applyAlignment="1">
      <alignment horizontal="center"/>
    </xf>
    <xf numFmtId="4" fontId="5" fillId="0" borderId="19" xfId="0" applyNumberFormat="1" applyFont="1" applyFill="1" applyBorder="1" applyAlignment="1">
      <alignment horizontal="center"/>
    </xf>
    <xf numFmtId="0" fontId="1" fillId="25" borderId="11" xfId="0" applyFont="1" applyFill="1" applyBorder="1" applyAlignment="1">
      <alignment horizontal="left" wrapText="1"/>
    </xf>
    <xf numFmtId="1" fontId="1" fillId="25" borderId="11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4" fontId="5" fillId="25" borderId="18" xfId="0" applyNumberFormat="1" applyFont="1" applyFill="1" applyBorder="1" applyAlignment="1">
      <alignment horizontal="center"/>
    </xf>
    <xf numFmtId="4" fontId="5" fillId="25" borderId="16" xfId="0" applyNumberFormat="1" applyFont="1" applyFill="1" applyBorder="1" applyAlignment="1">
      <alignment horizontal="center"/>
    </xf>
    <xf numFmtId="4" fontId="5" fillId="25" borderId="19" xfId="0" applyNumberFormat="1" applyFont="1" applyFill="1" applyBorder="1" applyAlignment="1">
      <alignment horizontal="center"/>
    </xf>
    <xf numFmtId="4" fontId="1" fillId="25" borderId="18" xfId="0" applyNumberFormat="1" applyFont="1" applyFill="1" applyBorder="1" applyAlignment="1">
      <alignment horizontal="center"/>
    </xf>
    <xf numFmtId="4" fontId="1" fillId="25" borderId="16" xfId="0" applyNumberFormat="1" applyFont="1" applyFill="1" applyBorder="1" applyAlignment="1">
      <alignment horizontal="center"/>
    </xf>
    <xf numFmtId="4" fontId="1" fillId="25" borderId="19" xfId="0" applyNumberFormat="1" applyFont="1" applyFill="1" applyBorder="1" applyAlignment="1">
      <alignment horizontal="center"/>
    </xf>
    <xf numFmtId="49" fontId="5" fillId="25" borderId="11" xfId="0" applyNumberFormat="1" applyFont="1" applyFill="1" applyBorder="1" applyAlignment="1">
      <alignment horizontal="center"/>
    </xf>
    <xf numFmtId="4" fontId="1" fillId="25" borderId="11" xfId="0" applyNumberFormat="1" applyFont="1" applyFill="1" applyBorder="1" applyAlignment="1">
      <alignment horizontal="center"/>
    </xf>
    <xf numFmtId="49" fontId="1" fillId="25" borderId="11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" fontId="5" fillId="25" borderId="11" xfId="0" applyNumberFormat="1" applyFont="1" applyFill="1" applyBorder="1" applyAlignment="1">
      <alignment horizontal="center"/>
    </xf>
    <xf numFmtId="4" fontId="5" fillId="25" borderId="11" xfId="0" applyNumberFormat="1" applyFont="1" applyFill="1" applyBorder="1" applyAlignment="1">
      <alignment horizontal="center"/>
    </xf>
    <xf numFmtId="0" fontId="1" fillId="25" borderId="11" xfId="0" applyFont="1" applyFill="1" applyBorder="1" applyAlignment="1">
      <alignment horizontal="left"/>
    </xf>
    <xf numFmtId="0" fontId="5" fillId="25" borderId="11" xfId="0" applyFont="1" applyFill="1" applyBorder="1" applyAlignment="1">
      <alignment horizontal="left" wrapText="1"/>
    </xf>
    <xf numFmtId="1" fontId="1" fillId="25" borderId="11" xfId="0" applyNumberFormat="1" applyFont="1" applyFill="1" applyBorder="1" applyAlignment="1">
      <alignment horizontal="center" vertical="center"/>
    </xf>
    <xf numFmtId="1" fontId="5" fillId="25" borderId="11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5" fillId="25" borderId="11" xfId="0" applyFont="1" applyFill="1" applyBorder="1" applyAlignment="1">
      <alignment horizontal="left" vertical="center" wrapText="1"/>
    </xf>
    <xf numFmtId="4" fontId="5" fillId="0" borderId="20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1" fontId="5" fillId="0" borderId="12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9" fontId="1" fillId="0" borderId="12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 wrapText="1"/>
    </xf>
    <xf numFmtId="1" fontId="5" fillId="0" borderId="14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center" wrapText="1"/>
    </xf>
    <xf numFmtId="4" fontId="2" fillId="0" borderId="36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4" xfId="0" applyFont="1" applyBorder="1" applyAlignment="1">
      <alignment horizontal="center" vertical="top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2" fillId="0" borderId="41" xfId="0" applyFont="1" applyBorder="1" applyAlignment="1">
      <alignment wrapText="1"/>
    </xf>
    <xf numFmtId="0" fontId="2" fillId="0" borderId="42" xfId="0" applyFont="1" applyBorder="1" applyAlignment="1">
      <alignment wrapText="1"/>
    </xf>
    <xf numFmtId="49" fontId="2" fillId="0" borderId="43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left" wrapText="1" indent="2"/>
    </xf>
    <xf numFmtId="0" fontId="2" fillId="0" borderId="46" xfId="0" applyFont="1" applyBorder="1" applyAlignment="1">
      <alignment horizontal="left" wrapText="1" indent="2"/>
    </xf>
    <xf numFmtId="49" fontId="2" fillId="0" borderId="47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 indent="2"/>
    </xf>
    <xf numFmtId="0" fontId="2" fillId="0" borderId="49" xfId="0" applyFont="1" applyBorder="1" applyAlignment="1">
      <alignment horizontal="left" vertical="center" wrapText="1" indent="2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4" fontId="2" fillId="0" borderId="32" xfId="0" applyNumberFormat="1" applyFont="1" applyBorder="1" applyAlignment="1">
      <alignment horizontal="center"/>
    </xf>
    <xf numFmtId="0" fontId="2" fillId="0" borderId="51" xfId="0" applyFont="1" applyBorder="1" applyAlignment="1">
      <alignment wrapText="1"/>
    </xf>
    <xf numFmtId="0" fontId="2" fillId="0" borderId="52" xfId="0" applyFont="1" applyBorder="1" applyAlignment="1">
      <alignment wrapText="1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115"/>
  <sheetViews>
    <sheetView zoomScaleSheetLayoutView="100" zoomScalePageLayoutView="0" workbookViewId="0" topLeftCell="L1">
      <selection activeCell="CF113" sqref="CF113:CX113"/>
    </sheetView>
  </sheetViews>
  <sheetFormatPr defaultColWidth="0.875" defaultRowHeight="12.75"/>
  <cols>
    <col min="1" max="14" width="0.875" style="1" customWidth="1"/>
    <col min="15" max="15" width="1.25" style="1" customWidth="1"/>
    <col min="16" max="17" width="0.875" style="1" customWidth="1"/>
    <col min="18" max="18" width="5.375" style="1" customWidth="1"/>
    <col min="19" max="27" width="0.875" style="1" customWidth="1"/>
    <col min="28" max="28" width="19.125" style="1" customWidth="1"/>
    <col min="29" max="29" width="0.875" style="1" customWidth="1"/>
    <col min="30" max="30" width="0" style="1" hidden="1" customWidth="1"/>
    <col min="31" max="31" width="7.00390625" style="1" customWidth="1"/>
    <col min="32" max="32" width="3.375" style="1" customWidth="1"/>
    <col min="33" max="52" width="0.875" style="1" customWidth="1"/>
    <col min="53" max="53" width="15.125" style="1" customWidth="1"/>
    <col min="54" max="54" width="6.125" style="1" customWidth="1"/>
    <col min="55" max="66" width="0.875" style="1" customWidth="1"/>
    <col min="67" max="67" width="0.74609375" style="1" customWidth="1"/>
    <col min="68" max="74" width="0" style="1" hidden="1" customWidth="1"/>
    <col min="75" max="75" width="1.875" style="1" customWidth="1"/>
    <col min="76" max="76" width="0.875" style="1" customWidth="1"/>
    <col min="77" max="77" width="1.37890625" style="1" customWidth="1"/>
    <col min="78" max="82" width="0.875" style="1" customWidth="1"/>
    <col min="83" max="83" width="8.125" style="1" customWidth="1"/>
    <col min="84" max="85" width="0.875" style="1" customWidth="1"/>
    <col min="86" max="86" width="3.75390625" style="1" customWidth="1"/>
    <col min="87" max="89" width="0.875" style="1" customWidth="1"/>
    <col min="90" max="90" width="1.625" style="1" customWidth="1"/>
    <col min="91" max="91" width="0" style="1" hidden="1" customWidth="1"/>
    <col min="92" max="92" width="0.2421875" style="1" customWidth="1"/>
    <col min="93" max="93" width="0" style="1" hidden="1" customWidth="1"/>
    <col min="94" max="94" width="0.6171875" style="1" customWidth="1"/>
    <col min="95" max="95" width="0.2421875" style="1" customWidth="1"/>
    <col min="96" max="96" width="1.75390625" style="1" customWidth="1"/>
    <col min="97" max="97" width="0.37109375" style="1" customWidth="1"/>
    <col min="98" max="99" width="0" style="1" hidden="1" customWidth="1"/>
    <col min="100" max="101" width="0.875" style="1" customWidth="1"/>
    <col min="102" max="102" width="0.74609375" style="1" customWidth="1"/>
    <col min="103" max="103" width="9.25390625" style="1" hidden="1" customWidth="1"/>
    <col min="104" max="104" width="1.875" style="1" hidden="1" customWidth="1"/>
    <col min="105" max="105" width="0.875" style="1" hidden="1" customWidth="1"/>
    <col min="106" max="16384" width="0.875" style="1" customWidth="1"/>
  </cols>
  <sheetData>
    <row r="1" ht="3" customHeight="1"/>
    <row r="2" spans="20:103" s="2" customFormat="1" ht="15" customHeight="1">
      <c r="T2" s="3" t="s">
        <v>231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H2" s="143" t="s">
        <v>232</v>
      </c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  <c r="CY2" s="143"/>
    </row>
    <row r="3" spans="1:103" s="5" customFormat="1" ht="1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BO3" s="150" t="s">
        <v>204</v>
      </c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H3" s="144" t="s">
        <v>233</v>
      </c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</row>
    <row r="4" spans="1:103" s="5" customFormat="1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14" t="s">
        <v>222</v>
      </c>
      <c r="AC4" s="2"/>
      <c r="AD4" s="2"/>
      <c r="AE4" s="2"/>
      <c r="AF4" s="2"/>
      <c r="AG4" s="2"/>
      <c r="AH4" s="2"/>
      <c r="AI4" s="2"/>
      <c r="AJ4" s="2"/>
      <c r="AK4" s="145" t="s">
        <v>234</v>
      </c>
      <c r="AL4" s="145"/>
      <c r="AM4" s="145"/>
      <c r="AN4" s="145"/>
      <c r="AO4" s="145"/>
      <c r="AP4" s="145"/>
      <c r="AQ4" s="145"/>
      <c r="AR4" s="146" t="s">
        <v>551</v>
      </c>
      <c r="AS4" s="146"/>
      <c r="AT4" s="146"/>
      <c r="AU4" s="146"/>
      <c r="AV4" s="146"/>
      <c r="AW4" s="146"/>
      <c r="AX4" s="146"/>
      <c r="AY4" s="146"/>
      <c r="AZ4" s="146"/>
      <c r="BA4" s="146"/>
      <c r="BB4" s="13" t="s">
        <v>444</v>
      </c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47">
        <v>20</v>
      </c>
      <c r="BQ4" s="147"/>
      <c r="BR4" s="147"/>
      <c r="BS4" s="147"/>
      <c r="BT4" s="148"/>
      <c r="BU4" s="148"/>
      <c r="BV4" s="148"/>
      <c r="BW4" s="2" t="s">
        <v>235</v>
      </c>
      <c r="BX4" s="2"/>
      <c r="BY4" s="2"/>
      <c r="BZ4" s="2"/>
      <c r="CA4" s="2"/>
      <c r="CB4" s="2"/>
      <c r="CC4" s="2"/>
      <c r="CD4" s="2"/>
      <c r="CE4" s="2"/>
      <c r="CF4" s="14" t="s">
        <v>236</v>
      </c>
      <c r="CG4" s="2"/>
      <c r="CH4" s="149" t="s">
        <v>552</v>
      </c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49"/>
      <c r="CY4" s="149"/>
    </row>
    <row r="5" spans="1:103" s="5" customFormat="1" ht="14.25" customHeight="1">
      <c r="A5" s="2" t="s">
        <v>237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14" t="s">
        <v>238</v>
      </c>
      <c r="CG5" s="2"/>
      <c r="CH5" s="149" t="s">
        <v>239</v>
      </c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49"/>
      <c r="CW5" s="149"/>
      <c r="CX5" s="149"/>
      <c r="CY5" s="149"/>
    </row>
    <row r="6" spans="1:103" s="5" customFormat="1" ht="12.75" customHeight="1">
      <c r="A6" s="2" t="s">
        <v>240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46" t="s">
        <v>241</v>
      </c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2"/>
      <c r="CA6" s="2"/>
      <c r="CB6" s="2"/>
      <c r="CC6" s="2"/>
      <c r="CD6" s="2"/>
      <c r="CE6" s="2"/>
      <c r="CF6" s="14" t="s">
        <v>242</v>
      </c>
      <c r="CG6" s="2"/>
      <c r="CH6" s="149" t="s">
        <v>243</v>
      </c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/>
      <c r="CX6" s="149"/>
      <c r="CY6" s="149"/>
    </row>
    <row r="7" spans="1:103" s="5" customFormat="1" ht="15" customHeight="1">
      <c r="A7" s="147" t="s">
        <v>244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51" t="s">
        <v>245</v>
      </c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2"/>
      <c r="CA7" s="2"/>
      <c r="CB7" s="2"/>
      <c r="CC7" s="2"/>
      <c r="CD7" s="2"/>
      <c r="CE7" s="2"/>
      <c r="CF7" s="14" t="s">
        <v>246</v>
      </c>
      <c r="CG7" s="2"/>
      <c r="CH7" s="149" t="s">
        <v>247</v>
      </c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  <c r="CW7" s="149"/>
      <c r="CX7" s="149"/>
      <c r="CY7" s="149"/>
    </row>
    <row r="8" spans="1:103" s="5" customFormat="1" ht="15" customHeight="1">
      <c r="A8" s="2" t="s">
        <v>248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14"/>
      <c r="CG8" s="2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49"/>
      <c r="CY8" s="149"/>
    </row>
    <row r="9" spans="1:103" s="5" customFormat="1" ht="15" customHeight="1">
      <c r="A9" s="2" t="s">
        <v>249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152" t="s">
        <v>250</v>
      </c>
      <c r="CI9" s="152"/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2"/>
      <c r="CU9" s="152"/>
      <c r="CV9" s="152"/>
      <c r="CW9" s="152"/>
      <c r="CX9" s="152"/>
      <c r="CY9" s="152"/>
    </row>
    <row r="10" spans="1:96" ht="19.5" customHeight="1">
      <c r="A10" s="153" t="s">
        <v>251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</row>
    <row r="11" spans="1:102" ht="42.75" customHeight="1">
      <c r="A11" s="154" t="s">
        <v>252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5" t="s">
        <v>253</v>
      </c>
      <c r="AG11" s="155"/>
      <c r="AH11" s="155"/>
      <c r="AI11" s="155"/>
      <c r="AJ11" s="155"/>
      <c r="AK11" s="155"/>
      <c r="AL11" s="154" t="s">
        <v>221</v>
      </c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 t="s">
        <v>254</v>
      </c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 t="s">
        <v>255</v>
      </c>
      <c r="BY11" s="154"/>
      <c r="BZ11" s="154"/>
      <c r="CA11" s="154"/>
      <c r="CB11" s="154"/>
      <c r="CC11" s="154"/>
      <c r="CD11" s="154"/>
      <c r="CE11" s="154"/>
      <c r="CF11" s="154" t="s">
        <v>256</v>
      </c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4"/>
    </row>
    <row r="12" spans="1:102" ht="12.75">
      <c r="A12" s="156">
        <v>1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>
        <v>2</v>
      </c>
      <c r="AG12" s="156"/>
      <c r="AH12" s="156"/>
      <c r="AI12" s="156"/>
      <c r="AJ12" s="156"/>
      <c r="AK12" s="156"/>
      <c r="AL12" s="156">
        <v>3</v>
      </c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>
        <v>4</v>
      </c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4">
        <v>5</v>
      </c>
      <c r="BY12" s="154"/>
      <c r="BZ12" s="154"/>
      <c r="CA12" s="154"/>
      <c r="CB12" s="154"/>
      <c r="CC12" s="154"/>
      <c r="CD12" s="154"/>
      <c r="CE12" s="154"/>
      <c r="CF12" s="154">
        <v>6</v>
      </c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</row>
    <row r="13" spans="1:103" ht="15.75" customHeight="1">
      <c r="A13" s="139" t="s">
        <v>257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57" t="s">
        <v>258</v>
      </c>
      <c r="AG13" s="157"/>
      <c r="AH13" s="157"/>
      <c r="AI13" s="157"/>
      <c r="AJ13" s="157"/>
      <c r="AK13" s="157"/>
      <c r="AL13" s="111" t="s">
        <v>356</v>
      </c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33">
        <f>BB15+BB102</f>
        <v>41493100</v>
      </c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2">
        <f>BX15+BX102</f>
        <v>9159630.149999999</v>
      </c>
      <c r="BY13" s="132"/>
      <c r="BZ13" s="132"/>
      <c r="CA13" s="132"/>
      <c r="CB13" s="132"/>
      <c r="CC13" s="132"/>
      <c r="CD13" s="132"/>
      <c r="CE13" s="132"/>
      <c r="CF13" s="132">
        <f>BB13-BX13</f>
        <v>32333469.85</v>
      </c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">
        <f>BX13/BB13*100</f>
        <v>22.07506826436202</v>
      </c>
    </row>
    <row r="14" spans="1:103" ht="15" customHeight="1">
      <c r="A14" s="124" t="s">
        <v>259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32"/>
      <c r="BY14" s="132"/>
      <c r="BZ14" s="132"/>
      <c r="CA14" s="132"/>
      <c r="CB14" s="132"/>
      <c r="CC14" s="132"/>
      <c r="CD14" s="132"/>
      <c r="CE14" s="13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" t="e">
        <f aca="true" t="shared" si="0" ref="CY14:CY70">BX14/BB14*100</f>
        <v>#DIV/0!</v>
      </c>
    </row>
    <row r="15" spans="1:103" s="20" customFormat="1" ht="15" customHeight="1">
      <c r="A15" s="139" t="s">
        <v>260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11" t="s">
        <v>258</v>
      </c>
      <c r="AG15" s="111"/>
      <c r="AH15" s="111"/>
      <c r="AI15" s="111"/>
      <c r="AJ15" s="111"/>
      <c r="AK15" s="111"/>
      <c r="AL15" s="111" t="s">
        <v>261</v>
      </c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33">
        <f>BB16+BB28++BB56+BB77+BB92+BB97+BB88</f>
        <v>22214500</v>
      </c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2">
        <f>BX16+BX28+BX56+BX77+BX88+BX92+BX97+BX72</f>
        <v>7823530.149999999</v>
      </c>
      <c r="BY15" s="132"/>
      <c r="BZ15" s="132"/>
      <c r="CA15" s="132"/>
      <c r="CB15" s="132"/>
      <c r="CC15" s="132"/>
      <c r="CD15" s="132"/>
      <c r="CE15" s="132"/>
      <c r="CF15" s="132">
        <f>BB15-BX15</f>
        <v>14390969.850000001</v>
      </c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">
        <f t="shared" si="0"/>
        <v>35.218123973080644</v>
      </c>
    </row>
    <row r="16" spans="1:103" s="20" customFormat="1" ht="16.5" customHeight="1">
      <c r="A16" s="139" t="s">
        <v>262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11" t="s">
        <v>258</v>
      </c>
      <c r="AG16" s="111"/>
      <c r="AH16" s="111"/>
      <c r="AI16" s="111"/>
      <c r="AJ16" s="111"/>
      <c r="AK16" s="111"/>
      <c r="AL16" s="111" t="s">
        <v>263</v>
      </c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33">
        <f>BB17</f>
        <v>8555000</v>
      </c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2">
        <f>BX17</f>
        <v>2757100.34</v>
      </c>
      <c r="BY16" s="132"/>
      <c r="BZ16" s="132"/>
      <c r="CA16" s="132"/>
      <c r="CB16" s="132"/>
      <c r="CC16" s="132"/>
      <c r="CD16" s="132"/>
      <c r="CE16" s="132"/>
      <c r="CF16" s="132">
        <f>BB16-BX16</f>
        <v>5797899.66</v>
      </c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">
        <f t="shared" si="0"/>
        <v>32.22794085330216</v>
      </c>
    </row>
    <row r="17" spans="1:116" ht="16.5" customHeight="1">
      <c r="A17" s="158" t="s">
        <v>264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35" t="s">
        <v>258</v>
      </c>
      <c r="AG17" s="135"/>
      <c r="AH17" s="135"/>
      <c r="AI17" s="135"/>
      <c r="AJ17" s="135"/>
      <c r="AK17" s="135"/>
      <c r="AL17" s="111" t="s">
        <v>265</v>
      </c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33">
        <f>BB18</f>
        <v>8555000</v>
      </c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1">
        <f>BX18+BX21+BX25</f>
        <v>2757100.34</v>
      </c>
      <c r="BY17" s="131"/>
      <c r="BZ17" s="131"/>
      <c r="CA17" s="131"/>
      <c r="CB17" s="131"/>
      <c r="CC17" s="131"/>
      <c r="CD17" s="131"/>
      <c r="CE17" s="131"/>
      <c r="CF17" s="132">
        <f>BB17-BX17</f>
        <v>5797899.66</v>
      </c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">
        <f t="shared" si="0"/>
        <v>32.22794085330216</v>
      </c>
      <c r="DL17" s="1">
        <f>BX17*100/BB17</f>
        <v>32.227940853302165</v>
      </c>
    </row>
    <row r="18" spans="1:103" ht="87.75" customHeight="1">
      <c r="A18" s="175" t="s">
        <v>206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7"/>
      <c r="AF18" s="135" t="s">
        <v>258</v>
      </c>
      <c r="AG18" s="135"/>
      <c r="AH18" s="135"/>
      <c r="AI18" s="135"/>
      <c r="AJ18" s="135"/>
      <c r="AK18" s="135"/>
      <c r="AL18" s="111" t="s">
        <v>214</v>
      </c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33">
        <v>8555000</v>
      </c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1">
        <f>BX19+BX20</f>
        <v>2730292.19</v>
      </c>
      <c r="BY18" s="131"/>
      <c r="BZ18" s="131"/>
      <c r="CA18" s="131"/>
      <c r="CB18" s="131"/>
      <c r="CC18" s="131"/>
      <c r="CD18" s="131"/>
      <c r="CE18" s="131"/>
      <c r="CF18" s="132">
        <f>BB18-BX18</f>
        <v>5824707.8100000005</v>
      </c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">
        <f t="shared" si="0"/>
        <v>31.914578492109875</v>
      </c>
    </row>
    <row r="19" spans="1:103" ht="75.75" customHeight="1">
      <c r="A19" s="178" t="s">
        <v>206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80"/>
      <c r="AF19" s="125" t="s">
        <v>258</v>
      </c>
      <c r="AG19" s="125"/>
      <c r="AH19" s="125"/>
      <c r="AI19" s="125"/>
      <c r="AJ19" s="125"/>
      <c r="AK19" s="125"/>
      <c r="AL19" s="126" t="s">
        <v>215</v>
      </c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7" t="s">
        <v>266</v>
      </c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3">
        <v>2730209.29</v>
      </c>
      <c r="BY19" s="123"/>
      <c r="BZ19" s="123"/>
      <c r="CA19" s="123"/>
      <c r="CB19" s="123"/>
      <c r="CC19" s="123"/>
      <c r="CD19" s="123"/>
      <c r="CE19" s="123"/>
      <c r="CF19" s="112">
        <f>-BX19</f>
        <v>-2730209.29</v>
      </c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" t="e">
        <f t="shared" si="0"/>
        <v>#VALUE!</v>
      </c>
    </row>
    <row r="20" spans="1:103" ht="75.75" customHeight="1">
      <c r="A20" s="178" t="s">
        <v>474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80"/>
      <c r="AF20" s="125" t="s">
        <v>258</v>
      </c>
      <c r="AG20" s="125"/>
      <c r="AH20" s="125"/>
      <c r="AI20" s="125"/>
      <c r="AJ20" s="125"/>
      <c r="AK20" s="125"/>
      <c r="AL20" s="126" t="s">
        <v>473</v>
      </c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7" t="s">
        <v>266</v>
      </c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3">
        <v>82.9</v>
      </c>
      <c r="BY20" s="123"/>
      <c r="BZ20" s="123"/>
      <c r="CA20" s="123"/>
      <c r="CB20" s="123"/>
      <c r="CC20" s="123"/>
      <c r="CD20" s="123"/>
      <c r="CE20" s="123"/>
      <c r="CF20" s="112">
        <f>-BX20</f>
        <v>-82.9</v>
      </c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" t="e">
        <f>BX20/BB20*100</f>
        <v>#VALUE!</v>
      </c>
    </row>
    <row r="21" spans="1:102" ht="103.5" customHeight="1">
      <c r="A21" s="195" t="s">
        <v>475</v>
      </c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35" t="s">
        <v>258</v>
      </c>
      <c r="AG21" s="135"/>
      <c r="AH21" s="135"/>
      <c r="AI21" s="135"/>
      <c r="AJ21" s="135"/>
      <c r="AK21" s="135"/>
      <c r="AL21" s="111" t="s">
        <v>476</v>
      </c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33" t="s">
        <v>266</v>
      </c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1">
        <f>BX23+BX24+BX22</f>
        <v>6697.82</v>
      </c>
      <c r="BY21" s="131"/>
      <c r="BZ21" s="131"/>
      <c r="CA21" s="131"/>
      <c r="CB21" s="131"/>
      <c r="CC21" s="131"/>
      <c r="CD21" s="131"/>
      <c r="CE21" s="131"/>
      <c r="CF21" s="132">
        <f>-BX21</f>
        <v>-6697.82</v>
      </c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</row>
    <row r="22" spans="1:102" ht="104.25" customHeight="1">
      <c r="A22" s="107" t="s">
        <v>475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25" t="s">
        <v>258</v>
      </c>
      <c r="AG22" s="125"/>
      <c r="AH22" s="125"/>
      <c r="AI22" s="125"/>
      <c r="AJ22" s="125"/>
      <c r="AK22" s="125"/>
      <c r="AL22" s="126" t="s">
        <v>509</v>
      </c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7" t="s">
        <v>266</v>
      </c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3">
        <v>6596.2</v>
      </c>
      <c r="BY22" s="123"/>
      <c r="BZ22" s="123"/>
      <c r="CA22" s="123"/>
      <c r="CB22" s="123"/>
      <c r="CC22" s="123"/>
      <c r="CD22" s="123"/>
      <c r="CE22" s="123"/>
      <c r="CF22" s="123">
        <f aca="true" t="shared" si="1" ref="CF22:CF27">CT22-BX22</f>
        <v>-6596.2</v>
      </c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</row>
    <row r="23" spans="1:102" ht="104.25" customHeight="1">
      <c r="A23" s="107" t="s">
        <v>477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25" t="s">
        <v>258</v>
      </c>
      <c r="AG23" s="125"/>
      <c r="AH23" s="125"/>
      <c r="AI23" s="125"/>
      <c r="AJ23" s="125"/>
      <c r="AK23" s="125"/>
      <c r="AL23" s="126" t="s">
        <v>478</v>
      </c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7" t="s">
        <v>266</v>
      </c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3">
        <v>1.62</v>
      </c>
      <c r="BY23" s="123"/>
      <c r="BZ23" s="123"/>
      <c r="CA23" s="123"/>
      <c r="CB23" s="123"/>
      <c r="CC23" s="123"/>
      <c r="CD23" s="123"/>
      <c r="CE23" s="123"/>
      <c r="CF23" s="123">
        <f t="shared" si="1"/>
        <v>-1.62</v>
      </c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</row>
    <row r="24" spans="1:102" ht="104.25" customHeight="1">
      <c r="A24" s="107" t="s">
        <v>479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25" t="s">
        <v>258</v>
      </c>
      <c r="AG24" s="125"/>
      <c r="AH24" s="125"/>
      <c r="AI24" s="125"/>
      <c r="AJ24" s="125"/>
      <c r="AK24" s="125"/>
      <c r="AL24" s="126" t="s">
        <v>480</v>
      </c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7" t="s">
        <v>266</v>
      </c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3">
        <v>100</v>
      </c>
      <c r="BY24" s="123"/>
      <c r="BZ24" s="123"/>
      <c r="CA24" s="123"/>
      <c r="CB24" s="123"/>
      <c r="CC24" s="123"/>
      <c r="CD24" s="123"/>
      <c r="CE24" s="123"/>
      <c r="CF24" s="123">
        <f t="shared" si="1"/>
        <v>-100</v>
      </c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</row>
    <row r="25" spans="1:102" s="23" customFormat="1" ht="66" customHeight="1">
      <c r="A25" s="195" t="s">
        <v>481</v>
      </c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11" t="s">
        <v>258</v>
      </c>
      <c r="AG25" s="111"/>
      <c r="AH25" s="111"/>
      <c r="AI25" s="111"/>
      <c r="AJ25" s="111"/>
      <c r="AK25" s="111"/>
      <c r="AL25" s="111" t="s">
        <v>482</v>
      </c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33" t="s">
        <v>266</v>
      </c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2">
        <f>BX26+BX27</f>
        <v>20110.33</v>
      </c>
      <c r="BY25" s="132"/>
      <c r="BZ25" s="132"/>
      <c r="CA25" s="132"/>
      <c r="CB25" s="132"/>
      <c r="CC25" s="132"/>
      <c r="CD25" s="132"/>
      <c r="CE25" s="132"/>
      <c r="CF25" s="132">
        <f t="shared" si="1"/>
        <v>-20110.33</v>
      </c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</row>
    <row r="26" spans="1:102" s="20" customFormat="1" ht="66" customHeight="1">
      <c r="A26" s="107" t="s">
        <v>481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26" t="s">
        <v>258</v>
      </c>
      <c r="AG26" s="126"/>
      <c r="AH26" s="126"/>
      <c r="AI26" s="126"/>
      <c r="AJ26" s="126"/>
      <c r="AK26" s="126"/>
      <c r="AL26" s="126" t="s">
        <v>483</v>
      </c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7" t="s">
        <v>266</v>
      </c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12">
        <v>20089</v>
      </c>
      <c r="BY26" s="112"/>
      <c r="BZ26" s="112"/>
      <c r="CA26" s="112"/>
      <c r="CB26" s="112"/>
      <c r="CC26" s="112"/>
      <c r="CD26" s="112"/>
      <c r="CE26" s="112"/>
      <c r="CF26" s="112">
        <f t="shared" si="1"/>
        <v>-20089</v>
      </c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</row>
    <row r="27" spans="1:102" s="20" customFormat="1" ht="74.25" customHeight="1">
      <c r="A27" s="107" t="s">
        <v>484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26" t="s">
        <v>258</v>
      </c>
      <c r="AG27" s="126"/>
      <c r="AH27" s="126"/>
      <c r="AI27" s="126"/>
      <c r="AJ27" s="126"/>
      <c r="AK27" s="126"/>
      <c r="AL27" s="126" t="s">
        <v>485</v>
      </c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7" t="s">
        <v>266</v>
      </c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12">
        <v>21.33</v>
      </c>
      <c r="BY27" s="112"/>
      <c r="BZ27" s="112"/>
      <c r="CA27" s="112"/>
      <c r="CB27" s="112"/>
      <c r="CC27" s="112"/>
      <c r="CD27" s="112"/>
      <c r="CE27" s="112"/>
      <c r="CF27" s="112">
        <f t="shared" si="1"/>
        <v>-21.33</v>
      </c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</row>
    <row r="28" spans="1:103" s="20" customFormat="1" ht="12.75">
      <c r="A28" s="139" t="s">
        <v>267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11" t="s">
        <v>258</v>
      </c>
      <c r="AG28" s="111"/>
      <c r="AH28" s="111"/>
      <c r="AI28" s="111"/>
      <c r="AJ28" s="111"/>
      <c r="AK28" s="111"/>
      <c r="AL28" s="111" t="s">
        <v>268</v>
      </c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33">
        <f>BB29+BB47</f>
        <v>1591300</v>
      </c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59">
        <f>BX29+BX47</f>
        <v>1561315.29</v>
      </c>
      <c r="BY28" s="159"/>
      <c r="BZ28" s="159"/>
      <c r="CA28" s="159"/>
      <c r="CB28" s="159"/>
      <c r="CC28" s="159"/>
      <c r="CD28" s="159"/>
      <c r="CE28" s="159"/>
      <c r="CF28" s="159">
        <f>BB28-BX28</f>
        <v>29984.709999999963</v>
      </c>
      <c r="CG28" s="159"/>
      <c r="CH28" s="159"/>
      <c r="CI28" s="159"/>
      <c r="CJ28" s="159"/>
      <c r="CK28" s="159"/>
      <c r="CL28" s="159"/>
      <c r="CM28" s="159"/>
      <c r="CN28" s="159"/>
      <c r="CO28" s="159"/>
      <c r="CP28" s="159"/>
      <c r="CQ28" s="159"/>
      <c r="CR28" s="159"/>
      <c r="CS28" s="159"/>
      <c r="CT28" s="159"/>
      <c r="CU28" s="159"/>
      <c r="CV28" s="159"/>
      <c r="CW28" s="159"/>
      <c r="CX28" s="159"/>
      <c r="CY28" s="1">
        <f t="shared" si="0"/>
        <v>98.11570979702131</v>
      </c>
    </row>
    <row r="29" spans="1:103" ht="36" customHeight="1">
      <c r="A29" s="134" t="s">
        <v>269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11" t="s">
        <v>258</v>
      </c>
      <c r="AG29" s="111"/>
      <c r="AH29" s="111"/>
      <c r="AI29" s="111"/>
      <c r="AJ29" s="111"/>
      <c r="AK29" s="111"/>
      <c r="AL29" s="111" t="s">
        <v>382</v>
      </c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33">
        <f>BB30+BB39</f>
        <v>714800</v>
      </c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2">
        <f>BX30+BX39+BX44</f>
        <v>1020289.06</v>
      </c>
      <c r="BY29" s="132"/>
      <c r="BZ29" s="132"/>
      <c r="CA29" s="132"/>
      <c r="CB29" s="132"/>
      <c r="CC29" s="132"/>
      <c r="CD29" s="132"/>
      <c r="CE29" s="132"/>
      <c r="CF29" s="159">
        <f>BB29-BX29</f>
        <v>-305489.06000000006</v>
      </c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  <c r="CX29" s="159"/>
      <c r="CY29" s="1">
        <f t="shared" si="0"/>
        <v>142.73769725797428</v>
      </c>
    </row>
    <row r="30" spans="1:103" ht="46.5" customHeight="1">
      <c r="A30" s="134" t="s">
        <v>414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5" t="s">
        <v>258</v>
      </c>
      <c r="AG30" s="135"/>
      <c r="AH30" s="135"/>
      <c r="AI30" s="135"/>
      <c r="AJ30" s="135"/>
      <c r="AK30" s="135"/>
      <c r="AL30" s="111" t="s">
        <v>415</v>
      </c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33">
        <f>BB31</f>
        <v>536100</v>
      </c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1">
        <f>BX31+BX36</f>
        <v>634736.6200000001</v>
      </c>
      <c r="BY30" s="131"/>
      <c r="BZ30" s="131"/>
      <c r="CA30" s="131"/>
      <c r="CB30" s="131"/>
      <c r="CC30" s="131"/>
      <c r="CD30" s="131"/>
      <c r="CE30" s="131"/>
      <c r="CF30" s="159">
        <f>BB30-BX30</f>
        <v>-98636.62000000011</v>
      </c>
      <c r="CG30" s="159"/>
      <c r="CH30" s="159"/>
      <c r="CI30" s="159"/>
      <c r="CJ30" s="159"/>
      <c r="CK30" s="159"/>
      <c r="CL30" s="159"/>
      <c r="CM30" s="159"/>
      <c r="CN30" s="159"/>
      <c r="CO30" s="159"/>
      <c r="CP30" s="159"/>
      <c r="CQ30" s="159"/>
      <c r="CR30" s="159"/>
      <c r="CS30" s="159"/>
      <c r="CT30" s="159"/>
      <c r="CU30" s="159"/>
      <c r="CV30" s="159"/>
      <c r="CW30" s="159"/>
      <c r="CX30" s="159"/>
      <c r="CY30" s="1">
        <f t="shared" si="0"/>
        <v>118.39892184293976</v>
      </c>
    </row>
    <row r="31" spans="1:103" ht="40.5" customHeight="1">
      <c r="A31" s="113" t="s">
        <v>414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25" t="s">
        <v>258</v>
      </c>
      <c r="AG31" s="125"/>
      <c r="AH31" s="125"/>
      <c r="AI31" s="125"/>
      <c r="AJ31" s="125"/>
      <c r="AK31" s="125"/>
      <c r="AL31" s="126" t="s">
        <v>413</v>
      </c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7">
        <v>536100</v>
      </c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3">
        <f>BX32+BX33+BX34+BX35</f>
        <v>636170.3200000001</v>
      </c>
      <c r="BY31" s="123"/>
      <c r="BZ31" s="123"/>
      <c r="CA31" s="123"/>
      <c r="CB31" s="123"/>
      <c r="CC31" s="123"/>
      <c r="CD31" s="123"/>
      <c r="CE31" s="123"/>
      <c r="CF31" s="174">
        <f>BB31-BX31</f>
        <v>-100070.32000000007</v>
      </c>
      <c r="CG31" s="174"/>
      <c r="CH31" s="174"/>
      <c r="CI31" s="174"/>
      <c r="CJ31" s="174"/>
      <c r="CK31" s="174"/>
      <c r="CL31" s="174"/>
      <c r="CM31" s="174"/>
      <c r="CN31" s="174"/>
      <c r="CO31" s="174"/>
      <c r="CP31" s="174"/>
      <c r="CQ31" s="174"/>
      <c r="CR31" s="174"/>
      <c r="CS31" s="174"/>
      <c r="CT31" s="174"/>
      <c r="CU31" s="174"/>
      <c r="CV31" s="174"/>
      <c r="CW31" s="174"/>
      <c r="CX31" s="174"/>
      <c r="CY31" s="1">
        <f t="shared" si="0"/>
        <v>118.66635329229622</v>
      </c>
    </row>
    <row r="32" spans="1:103" s="20" customFormat="1" ht="33.75" customHeight="1">
      <c r="A32" s="113" t="s">
        <v>414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26" t="s">
        <v>258</v>
      </c>
      <c r="AG32" s="126"/>
      <c r="AH32" s="126"/>
      <c r="AI32" s="126"/>
      <c r="AJ32" s="126"/>
      <c r="AK32" s="126"/>
      <c r="AL32" s="126" t="s">
        <v>216</v>
      </c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7" t="s">
        <v>266</v>
      </c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12">
        <v>634903.39</v>
      </c>
      <c r="BY32" s="112"/>
      <c r="BZ32" s="112"/>
      <c r="CA32" s="112"/>
      <c r="CB32" s="112"/>
      <c r="CC32" s="112"/>
      <c r="CD32" s="112"/>
      <c r="CE32" s="112"/>
      <c r="CF32" s="112">
        <f>-BX32</f>
        <v>-634903.39</v>
      </c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" t="e">
        <f t="shared" si="0"/>
        <v>#VALUE!</v>
      </c>
    </row>
    <row r="33" spans="1:103" s="20" customFormat="1" ht="36" customHeight="1">
      <c r="A33" s="113" t="s">
        <v>175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26" t="s">
        <v>258</v>
      </c>
      <c r="AG33" s="126"/>
      <c r="AH33" s="126"/>
      <c r="AI33" s="126"/>
      <c r="AJ33" s="126"/>
      <c r="AK33" s="126"/>
      <c r="AL33" s="126" t="s">
        <v>174</v>
      </c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7" t="s">
        <v>266</v>
      </c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12">
        <v>1041.93</v>
      </c>
      <c r="BY33" s="112"/>
      <c r="BZ33" s="112"/>
      <c r="CA33" s="112"/>
      <c r="CB33" s="112"/>
      <c r="CC33" s="112"/>
      <c r="CD33" s="112"/>
      <c r="CE33" s="112"/>
      <c r="CF33" s="112">
        <f>-BX33</f>
        <v>-1041.93</v>
      </c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" t="e">
        <f t="shared" si="0"/>
        <v>#VALUE!</v>
      </c>
    </row>
    <row r="34" spans="1:103" s="20" customFormat="1" ht="41.25" customHeight="1">
      <c r="A34" s="113" t="s">
        <v>187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26" t="s">
        <v>258</v>
      </c>
      <c r="AG34" s="126"/>
      <c r="AH34" s="126"/>
      <c r="AI34" s="126"/>
      <c r="AJ34" s="126"/>
      <c r="AK34" s="126"/>
      <c r="AL34" s="126" t="s">
        <v>186</v>
      </c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7" t="s">
        <v>266</v>
      </c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12">
        <v>675</v>
      </c>
      <c r="BY34" s="112"/>
      <c r="BZ34" s="112"/>
      <c r="CA34" s="112"/>
      <c r="CB34" s="112"/>
      <c r="CC34" s="112"/>
      <c r="CD34" s="112"/>
      <c r="CE34" s="112"/>
      <c r="CF34" s="112">
        <f>-BX34</f>
        <v>-675</v>
      </c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12"/>
      <c r="CY34" s="1" t="e">
        <f t="shared" si="0"/>
        <v>#VALUE!</v>
      </c>
    </row>
    <row r="35" spans="1:103" s="20" customFormat="1" ht="39" customHeight="1">
      <c r="A35" s="113" t="s">
        <v>487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26" t="s">
        <v>258</v>
      </c>
      <c r="AG35" s="126"/>
      <c r="AH35" s="126"/>
      <c r="AI35" s="126"/>
      <c r="AJ35" s="126"/>
      <c r="AK35" s="126"/>
      <c r="AL35" s="126" t="s">
        <v>486</v>
      </c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7" t="s">
        <v>266</v>
      </c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12">
        <v>-450</v>
      </c>
      <c r="BY35" s="112"/>
      <c r="BZ35" s="112"/>
      <c r="CA35" s="112"/>
      <c r="CB35" s="112"/>
      <c r="CC35" s="112"/>
      <c r="CD35" s="112"/>
      <c r="CE35" s="112"/>
      <c r="CF35" s="112">
        <f>-BX35</f>
        <v>450</v>
      </c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" t="e">
        <f>BX35/BB35*100</f>
        <v>#VALUE!</v>
      </c>
    </row>
    <row r="36" spans="1:102" ht="54.75" customHeight="1">
      <c r="A36" s="113" t="s">
        <v>488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25" t="s">
        <v>258</v>
      </c>
      <c r="AG36" s="125"/>
      <c r="AH36" s="125"/>
      <c r="AI36" s="125"/>
      <c r="AJ36" s="125"/>
      <c r="AK36" s="125"/>
      <c r="AL36" s="126" t="s">
        <v>489</v>
      </c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7" t="s">
        <v>266</v>
      </c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3">
        <f>BX37+BX38</f>
        <v>-1433.7</v>
      </c>
      <c r="BY36" s="123"/>
      <c r="BZ36" s="123"/>
      <c r="CA36" s="123"/>
      <c r="CB36" s="123"/>
      <c r="CC36" s="123"/>
      <c r="CD36" s="123"/>
      <c r="CE36" s="123"/>
      <c r="CF36" s="123">
        <f>-BX36</f>
        <v>1433.7</v>
      </c>
      <c r="CG36" s="123"/>
      <c r="CH36" s="123"/>
      <c r="CI36" s="123"/>
      <c r="CJ36" s="123"/>
      <c r="CK36" s="123"/>
      <c r="CL36" s="123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</row>
    <row r="37" spans="1:102" ht="56.25" customHeight="1">
      <c r="A37" s="113" t="s">
        <v>488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25" t="s">
        <v>258</v>
      </c>
      <c r="AG37" s="125"/>
      <c r="AH37" s="125"/>
      <c r="AI37" s="125"/>
      <c r="AJ37" s="125"/>
      <c r="AK37" s="125"/>
      <c r="AL37" s="126" t="s">
        <v>490</v>
      </c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7" t="s">
        <v>266</v>
      </c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3">
        <v>-1434.15</v>
      </c>
      <c r="BY37" s="123"/>
      <c r="BZ37" s="123"/>
      <c r="CA37" s="123"/>
      <c r="CB37" s="123"/>
      <c r="CC37" s="123"/>
      <c r="CD37" s="123"/>
      <c r="CE37" s="123"/>
      <c r="CF37" s="123">
        <f>CW37-BX37</f>
        <v>1434.15</v>
      </c>
      <c r="CG37" s="123"/>
      <c r="CH37" s="123"/>
      <c r="CI37" s="123"/>
      <c r="CJ37" s="123"/>
      <c r="CK37" s="123"/>
      <c r="CL37" s="123"/>
      <c r="CM37" s="123"/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</row>
    <row r="38" spans="1:102" ht="56.25" customHeight="1">
      <c r="A38" s="113" t="s">
        <v>528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25" t="s">
        <v>258</v>
      </c>
      <c r="AG38" s="125"/>
      <c r="AH38" s="125"/>
      <c r="AI38" s="125"/>
      <c r="AJ38" s="125"/>
      <c r="AK38" s="125"/>
      <c r="AL38" s="126" t="s">
        <v>527</v>
      </c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7" t="s">
        <v>266</v>
      </c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3">
        <v>0.45</v>
      </c>
      <c r="BY38" s="123"/>
      <c r="BZ38" s="123"/>
      <c r="CA38" s="123"/>
      <c r="CB38" s="123"/>
      <c r="CC38" s="123"/>
      <c r="CD38" s="123"/>
      <c r="CE38" s="123"/>
      <c r="CF38" s="123">
        <f>CW38-BX38</f>
        <v>-0.45</v>
      </c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</row>
    <row r="39" spans="1:103" ht="48.75" customHeight="1">
      <c r="A39" s="134" t="s">
        <v>417</v>
      </c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5" t="s">
        <v>258</v>
      </c>
      <c r="AG39" s="135"/>
      <c r="AH39" s="135"/>
      <c r="AI39" s="135"/>
      <c r="AJ39" s="135"/>
      <c r="AK39" s="135"/>
      <c r="AL39" s="111" t="s">
        <v>470</v>
      </c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33">
        <f>BB40</f>
        <v>178700</v>
      </c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1">
        <f>BX40</f>
        <v>210547.99</v>
      </c>
      <c r="BY39" s="131"/>
      <c r="BZ39" s="131"/>
      <c r="CA39" s="131"/>
      <c r="CB39" s="131"/>
      <c r="CC39" s="131"/>
      <c r="CD39" s="131"/>
      <c r="CE39" s="131"/>
      <c r="CF39" s="131">
        <f>BB39-BX39</f>
        <v>-31847.98999999999</v>
      </c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">
        <f t="shared" si="0"/>
        <v>117.82204252937885</v>
      </c>
    </row>
    <row r="40" spans="1:103" ht="49.5" customHeight="1">
      <c r="A40" s="160" t="s">
        <v>417</v>
      </c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25" t="s">
        <v>258</v>
      </c>
      <c r="AG40" s="125"/>
      <c r="AH40" s="125"/>
      <c r="AI40" s="125"/>
      <c r="AJ40" s="125"/>
      <c r="AK40" s="125"/>
      <c r="AL40" s="126" t="s">
        <v>21</v>
      </c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7">
        <v>178700</v>
      </c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3">
        <f>BX41+BX43</f>
        <v>210547.99</v>
      </c>
      <c r="BY40" s="123"/>
      <c r="BZ40" s="123"/>
      <c r="CA40" s="123"/>
      <c r="CB40" s="123"/>
      <c r="CC40" s="123"/>
      <c r="CD40" s="123"/>
      <c r="CE40" s="123"/>
      <c r="CF40" s="123">
        <f>BB40-BX40</f>
        <v>-31847.98999999999</v>
      </c>
      <c r="CG40" s="123"/>
      <c r="CH40" s="123"/>
      <c r="CI40" s="123"/>
      <c r="CJ40" s="123"/>
      <c r="CK40" s="123"/>
      <c r="CL40" s="123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">
        <f t="shared" si="0"/>
        <v>117.82204252937885</v>
      </c>
    </row>
    <row r="41" spans="1:103" ht="48.75" customHeight="1">
      <c r="A41" s="160" t="s">
        <v>270</v>
      </c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25" t="s">
        <v>258</v>
      </c>
      <c r="AG41" s="125"/>
      <c r="AH41" s="125"/>
      <c r="AI41" s="125"/>
      <c r="AJ41" s="125"/>
      <c r="AK41" s="125"/>
      <c r="AL41" s="126" t="s">
        <v>416</v>
      </c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7" t="s">
        <v>266</v>
      </c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3">
        <v>209820.84</v>
      </c>
      <c r="BY41" s="123"/>
      <c r="BZ41" s="123"/>
      <c r="CA41" s="123"/>
      <c r="CB41" s="123"/>
      <c r="CC41" s="123"/>
      <c r="CD41" s="123"/>
      <c r="CE41" s="123"/>
      <c r="CF41" s="123">
        <f>-BX41</f>
        <v>-209820.84</v>
      </c>
      <c r="CG41" s="123"/>
      <c r="CH41" s="123"/>
      <c r="CI41" s="123"/>
      <c r="CJ41" s="123"/>
      <c r="CK41" s="123"/>
      <c r="CL41" s="123"/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" t="e">
        <f t="shared" si="0"/>
        <v>#VALUE!</v>
      </c>
    </row>
    <row r="42" spans="1:103" ht="77.25" customHeight="1" hidden="1">
      <c r="A42" s="160" t="s">
        <v>271</v>
      </c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25" t="s">
        <v>258</v>
      </c>
      <c r="AG42" s="125"/>
      <c r="AH42" s="125"/>
      <c r="AI42" s="125"/>
      <c r="AJ42" s="125"/>
      <c r="AK42" s="125"/>
      <c r="AL42" s="126" t="s">
        <v>272</v>
      </c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7" t="s">
        <v>266</v>
      </c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3" t="s">
        <v>266</v>
      </c>
      <c r="BY42" s="123"/>
      <c r="BZ42" s="123"/>
      <c r="CA42" s="123"/>
      <c r="CB42" s="123"/>
      <c r="CC42" s="123"/>
      <c r="CD42" s="123"/>
      <c r="CE42" s="123"/>
      <c r="CF42" s="123" t="s">
        <v>266</v>
      </c>
      <c r="CG42" s="123"/>
      <c r="CH42" s="123"/>
      <c r="CI42" s="123"/>
      <c r="CJ42" s="123"/>
      <c r="CK42" s="123"/>
      <c r="CL42" s="123"/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" t="e">
        <f t="shared" si="0"/>
        <v>#VALUE!</v>
      </c>
    </row>
    <row r="43" spans="1:103" s="20" customFormat="1" ht="48.75" customHeight="1">
      <c r="A43" s="160" t="s">
        <v>554</v>
      </c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26" t="s">
        <v>258</v>
      </c>
      <c r="AG43" s="126"/>
      <c r="AH43" s="126"/>
      <c r="AI43" s="126"/>
      <c r="AJ43" s="126"/>
      <c r="AK43" s="126"/>
      <c r="AL43" s="126" t="s">
        <v>553</v>
      </c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7" t="s">
        <v>266</v>
      </c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12">
        <v>727.15</v>
      </c>
      <c r="BY43" s="112"/>
      <c r="BZ43" s="112"/>
      <c r="CA43" s="112"/>
      <c r="CB43" s="112"/>
      <c r="CC43" s="112"/>
      <c r="CD43" s="112"/>
      <c r="CE43" s="112"/>
      <c r="CF43" s="112">
        <f>-BX43</f>
        <v>-727.15</v>
      </c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20" t="e">
        <f>BX43/BB43*100</f>
        <v>#VALUE!</v>
      </c>
    </row>
    <row r="44" spans="1:102" ht="39.75" customHeight="1">
      <c r="A44" s="134" t="s">
        <v>491</v>
      </c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5" t="s">
        <v>258</v>
      </c>
      <c r="AG44" s="135"/>
      <c r="AH44" s="135"/>
      <c r="AI44" s="135"/>
      <c r="AJ44" s="135"/>
      <c r="AK44" s="135"/>
      <c r="AL44" s="111" t="s">
        <v>492</v>
      </c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33" t="s">
        <v>266</v>
      </c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1">
        <f>BX45+BX46</f>
        <v>175004.45</v>
      </c>
      <c r="BY44" s="131"/>
      <c r="BZ44" s="131"/>
      <c r="CA44" s="131"/>
      <c r="CB44" s="131"/>
      <c r="CC44" s="131"/>
      <c r="CD44" s="131"/>
      <c r="CE44" s="131"/>
      <c r="CF44" s="131">
        <f>CW44-BX44</f>
        <v>-175004.45</v>
      </c>
      <c r="CG44" s="131"/>
      <c r="CH44" s="131"/>
      <c r="CI44" s="131"/>
      <c r="CJ44" s="131"/>
      <c r="CK44" s="131"/>
      <c r="CL44" s="131"/>
      <c r="CM44" s="131"/>
      <c r="CN44" s="131"/>
      <c r="CO44" s="131"/>
      <c r="CP44" s="131"/>
      <c r="CQ44" s="131"/>
      <c r="CR44" s="131"/>
      <c r="CS44" s="131"/>
      <c r="CT44" s="131"/>
      <c r="CU44" s="131"/>
      <c r="CV44" s="131"/>
      <c r="CW44" s="131"/>
      <c r="CX44" s="131"/>
    </row>
    <row r="45" spans="1:102" ht="36.75" customHeight="1">
      <c r="A45" s="113" t="s">
        <v>491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5" t="s">
        <v>258</v>
      </c>
      <c r="AG45" s="125"/>
      <c r="AH45" s="125"/>
      <c r="AI45" s="125"/>
      <c r="AJ45" s="125"/>
      <c r="AK45" s="125"/>
      <c r="AL45" s="126" t="s">
        <v>493</v>
      </c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7" t="s">
        <v>266</v>
      </c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3">
        <v>174456.53</v>
      </c>
      <c r="BY45" s="123"/>
      <c r="BZ45" s="123"/>
      <c r="CA45" s="123"/>
      <c r="CB45" s="123"/>
      <c r="CC45" s="123"/>
      <c r="CD45" s="123"/>
      <c r="CE45" s="123"/>
      <c r="CF45" s="123">
        <f>CW45-BX45</f>
        <v>-174456.53</v>
      </c>
      <c r="CG45" s="123"/>
      <c r="CH45" s="123"/>
      <c r="CI45" s="123"/>
      <c r="CJ45" s="123"/>
      <c r="CK45" s="123"/>
      <c r="CL45" s="123"/>
      <c r="CM45" s="123"/>
      <c r="CN45" s="123"/>
      <c r="CO45" s="123"/>
      <c r="CP45" s="123"/>
      <c r="CQ45" s="123"/>
      <c r="CR45" s="123"/>
      <c r="CS45" s="123"/>
      <c r="CT45" s="123"/>
      <c r="CU45" s="123"/>
      <c r="CV45" s="123"/>
      <c r="CW45" s="123"/>
      <c r="CX45" s="123"/>
    </row>
    <row r="46" spans="1:102" ht="36.75" customHeight="1">
      <c r="A46" s="113" t="s">
        <v>494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5" t="s">
        <v>258</v>
      </c>
      <c r="AG46" s="125"/>
      <c r="AH46" s="125"/>
      <c r="AI46" s="125"/>
      <c r="AJ46" s="125"/>
      <c r="AK46" s="125"/>
      <c r="AL46" s="126" t="s">
        <v>495</v>
      </c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7" t="s">
        <v>266</v>
      </c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3">
        <v>547.92</v>
      </c>
      <c r="BY46" s="123"/>
      <c r="BZ46" s="123"/>
      <c r="CA46" s="123"/>
      <c r="CB46" s="123"/>
      <c r="CC46" s="123"/>
      <c r="CD46" s="123"/>
      <c r="CE46" s="123"/>
      <c r="CF46" s="123">
        <f>CW46-BX46</f>
        <v>-547.92</v>
      </c>
      <c r="CG46" s="123"/>
      <c r="CH46" s="123"/>
      <c r="CI46" s="123"/>
      <c r="CJ46" s="123"/>
      <c r="CK46" s="123"/>
      <c r="CL46" s="123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</row>
    <row r="47" spans="1:103" ht="20.25" customHeight="1">
      <c r="A47" s="139" t="s">
        <v>273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5" t="s">
        <v>258</v>
      </c>
      <c r="AG47" s="135"/>
      <c r="AH47" s="135"/>
      <c r="AI47" s="135"/>
      <c r="AJ47" s="135"/>
      <c r="AK47" s="135"/>
      <c r="AL47" s="111" t="s">
        <v>173</v>
      </c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33">
        <f>BB48</f>
        <v>876500</v>
      </c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1">
        <f>BX48+BX52</f>
        <v>541026.23</v>
      </c>
      <c r="BY47" s="131"/>
      <c r="BZ47" s="131"/>
      <c r="CA47" s="131"/>
      <c r="CB47" s="131"/>
      <c r="CC47" s="131"/>
      <c r="CD47" s="131"/>
      <c r="CE47" s="131"/>
      <c r="CF47" s="131">
        <f>BB47-BX47</f>
        <v>335473.77</v>
      </c>
      <c r="CG47" s="131"/>
      <c r="CH47" s="131"/>
      <c r="CI47" s="131"/>
      <c r="CJ47" s="131"/>
      <c r="CK47" s="131"/>
      <c r="CL47" s="131"/>
      <c r="CM47" s="131"/>
      <c r="CN47" s="131"/>
      <c r="CO47" s="131"/>
      <c r="CP47" s="131"/>
      <c r="CQ47" s="131"/>
      <c r="CR47" s="131"/>
      <c r="CS47" s="131"/>
      <c r="CT47" s="131"/>
      <c r="CU47" s="131"/>
      <c r="CV47" s="131"/>
      <c r="CW47" s="131"/>
      <c r="CX47" s="131"/>
      <c r="CY47" s="1">
        <f t="shared" si="0"/>
        <v>61.7257535653166</v>
      </c>
    </row>
    <row r="48" spans="1:103" ht="20.25" customHeight="1">
      <c r="A48" s="124" t="s">
        <v>273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5" t="s">
        <v>258</v>
      </c>
      <c r="AG48" s="125"/>
      <c r="AH48" s="125"/>
      <c r="AI48" s="125"/>
      <c r="AJ48" s="125"/>
      <c r="AK48" s="125"/>
      <c r="AL48" s="126" t="s">
        <v>16</v>
      </c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7">
        <v>876500</v>
      </c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3">
        <f>BX49+BX50+BX51</f>
        <v>540929.97</v>
      </c>
      <c r="BY48" s="123"/>
      <c r="BZ48" s="123"/>
      <c r="CA48" s="123"/>
      <c r="CB48" s="123"/>
      <c r="CC48" s="123"/>
      <c r="CD48" s="123"/>
      <c r="CE48" s="123"/>
      <c r="CF48" s="123">
        <f>BB48-BX48</f>
        <v>335570.03</v>
      </c>
      <c r="CG48" s="123"/>
      <c r="CH48" s="123"/>
      <c r="CI48" s="123"/>
      <c r="CJ48" s="123"/>
      <c r="CK48" s="123"/>
      <c r="CL48" s="123"/>
      <c r="CM48" s="123"/>
      <c r="CN48" s="123"/>
      <c r="CO48" s="123"/>
      <c r="CP48" s="123"/>
      <c r="CQ48" s="123"/>
      <c r="CR48" s="123"/>
      <c r="CS48" s="123"/>
      <c r="CT48" s="123"/>
      <c r="CU48" s="123"/>
      <c r="CV48" s="123"/>
      <c r="CW48" s="123"/>
      <c r="CX48" s="123"/>
      <c r="CY48" s="1">
        <f t="shared" si="0"/>
        <v>61.71477124928694</v>
      </c>
    </row>
    <row r="49" spans="1:103" ht="20.25" customHeight="1">
      <c r="A49" s="124" t="s">
        <v>273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5" t="s">
        <v>258</v>
      </c>
      <c r="AG49" s="125"/>
      <c r="AH49" s="125"/>
      <c r="AI49" s="125"/>
      <c r="AJ49" s="125"/>
      <c r="AK49" s="125"/>
      <c r="AL49" s="126" t="s">
        <v>217</v>
      </c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7" t="s">
        <v>266</v>
      </c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3">
        <v>539302.57</v>
      </c>
      <c r="BY49" s="123"/>
      <c r="BZ49" s="123"/>
      <c r="CA49" s="123"/>
      <c r="CB49" s="123"/>
      <c r="CC49" s="123"/>
      <c r="CD49" s="123"/>
      <c r="CE49" s="123"/>
      <c r="CF49" s="123">
        <f aca="true" t="shared" si="2" ref="CF49:CF55">-BX49</f>
        <v>-539302.57</v>
      </c>
      <c r="CG49" s="123"/>
      <c r="CH49" s="123"/>
      <c r="CI49" s="123"/>
      <c r="CJ49" s="123"/>
      <c r="CK49" s="123"/>
      <c r="CL49" s="123"/>
      <c r="CM49" s="123"/>
      <c r="CN49" s="123"/>
      <c r="CO49" s="123"/>
      <c r="CP49" s="123"/>
      <c r="CQ49" s="123"/>
      <c r="CR49" s="123"/>
      <c r="CS49" s="123"/>
      <c r="CT49" s="123"/>
      <c r="CU49" s="123"/>
      <c r="CV49" s="123"/>
      <c r="CW49" s="123"/>
      <c r="CX49" s="123"/>
      <c r="CY49" s="1" t="e">
        <f t="shared" si="0"/>
        <v>#VALUE!</v>
      </c>
    </row>
    <row r="50" spans="1:103" ht="20.25" customHeight="1">
      <c r="A50" s="124" t="s">
        <v>177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5" t="s">
        <v>258</v>
      </c>
      <c r="AG50" s="125"/>
      <c r="AH50" s="125"/>
      <c r="AI50" s="125"/>
      <c r="AJ50" s="125"/>
      <c r="AK50" s="125"/>
      <c r="AL50" s="126" t="s">
        <v>176</v>
      </c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7" t="s">
        <v>266</v>
      </c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3">
        <v>1577.1</v>
      </c>
      <c r="BY50" s="123"/>
      <c r="BZ50" s="123"/>
      <c r="CA50" s="123"/>
      <c r="CB50" s="123"/>
      <c r="CC50" s="123"/>
      <c r="CD50" s="123"/>
      <c r="CE50" s="123"/>
      <c r="CF50" s="123">
        <f t="shared" si="2"/>
        <v>-1577.1</v>
      </c>
      <c r="CG50" s="123"/>
      <c r="CH50" s="123"/>
      <c r="CI50" s="123"/>
      <c r="CJ50" s="123"/>
      <c r="CK50" s="123"/>
      <c r="CL50" s="123"/>
      <c r="CM50" s="123"/>
      <c r="CN50" s="123"/>
      <c r="CO50" s="123"/>
      <c r="CP50" s="123"/>
      <c r="CQ50" s="123"/>
      <c r="CR50" s="123"/>
      <c r="CS50" s="123"/>
      <c r="CT50" s="123"/>
      <c r="CU50" s="123"/>
      <c r="CV50" s="123"/>
      <c r="CW50" s="123"/>
      <c r="CX50" s="123"/>
      <c r="CY50" s="1" t="e">
        <f t="shared" si="0"/>
        <v>#VALUE!</v>
      </c>
    </row>
    <row r="51" spans="1:103" ht="20.25" customHeight="1">
      <c r="A51" s="124" t="s">
        <v>556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5" t="s">
        <v>258</v>
      </c>
      <c r="AG51" s="125"/>
      <c r="AH51" s="125"/>
      <c r="AI51" s="125"/>
      <c r="AJ51" s="125"/>
      <c r="AK51" s="125"/>
      <c r="AL51" s="126" t="s">
        <v>555</v>
      </c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7" t="s">
        <v>266</v>
      </c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7"/>
      <c r="BT51" s="127"/>
      <c r="BU51" s="127"/>
      <c r="BV51" s="127"/>
      <c r="BW51" s="127"/>
      <c r="BX51" s="123">
        <v>50.3</v>
      </c>
      <c r="BY51" s="123"/>
      <c r="BZ51" s="123"/>
      <c r="CA51" s="123"/>
      <c r="CB51" s="123"/>
      <c r="CC51" s="123"/>
      <c r="CD51" s="123"/>
      <c r="CE51" s="123"/>
      <c r="CF51" s="123">
        <f>-BX51</f>
        <v>-50.3</v>
      </c>
      <c r="CG51" s="123"/>
      <c r="CH51" s="123"/>
      <c r="CI51" s="123"/>
      <c r="CJ51" s="123"/>
      <c r="CK51" s="123"/>
      <c r="CL51" s="123"/>
      <c r="CM51" s="123"/>
      <c r="CN51" s="123"/>
      <c r="CO51" s="123"/>
      <c r="CP51" s="123"/>
      <c r="CQ51" s="123"/>
      <c r="CR51" s="123"/>
      <c r="CS51" s="123"/>
      <c r="CT51" s="123"/>
      <c r="CU51" s="123"/>
      <c r="CV51" s="123"/>
      <c r="CW51" s="123"/>
      <c r="CX51" s="123"/>
      <c r="CY51" s="1" t="e">
        <f>BX51/BB51*100</f>
        <v>#VALUE!</v>
      </c>
    </row>
    <row r="52" spans="1:103" ht="32.25" customHeight="1">
      <c r="A52" s="113" t="s">
        <v>14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25" t="s">
        <v>258</v>
      </c>
      <c r="AG52" s="125"/>
      <c r="AH52" s="125"/>
      <c r="AI52" s="125"/>
      <c r="AJ52" s="125"/>
      <c r="AK52" s="125"/>
      <c r="AL52" s="126" t="s">
        <v>15</v>
      </c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7" t="s">
        <v>266</v>
      </c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7"/>
      <c r="BQ52" s="127"/>
      <c r="BR52" s="127"/>
      <c r="BS52" s="127"/>
      <c r="BT52" s="127"/>
      <c r="BU52" s="127"/>
      <c r="BV52" s="127"/>
      <c r="BW52" s="127"/>
      <c r="BX52" s="123">
        <f>BX54+BX53+BX55</f>
        <v>96.25999999999999</v>
      </c>
      <c r="BY52" s="123"/>
      <c r="BZ52" s="123"/>
      <c r="CA52" s="123"/>
      <c r="CB52" s="123"/>
      <c r="CC52" s="123"/>
      <c r="CD52" s="123"/>
      <c r="CE52" s="123"/>
      <c r="CF52" s="123">
        <f t="shared" si="2"/>
        <v>-96.25999999999999</v>
      </c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3"/>
      <c r="CT52" s="123"/>
      <c r="CU52" s="123"/>
      <c r="CV52" s="123"/>
      <c r="CW52" s="123"/>
      <c r="CX52" s="123"/>
      <c r="CY52" s="1" t="e">
        <f t="shared" si="0"/>
        <v>#VALUE!</v>
      </c>
    </row>
    <row r="53" spans="1:103" ht="38.25" customHeight="1">
      <c r="A53" s="113" t="s">
        <v>14</v>
      </c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25" t="s">
        <v>258</v>
      </c>
      <c r="AG53" s="125"/>
      <c r="AH53" s="125"/>
      <c r="AI53" s="125"/>
      <c r="AJ53" s="125"/>
      <c r="AK53" s="125"/>
      <c r="AL53" s="126" t="s">
        <v>529</v>
      </c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7" t="s">
        <v>266</v>
      </c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  <c r="BM53" s="127"/>
      <c r="BN53" s="127"/>
      <c r="BO53" s="127"/>
      <c r="BP53" s="127"/>
      <c r="BQ53" s="127"/>
      <c r="BR53" s="127"/>
      <c r="BS53" s="127"/>
      <c r="BT53" s="127"/>
      <c r="BU53" s="127"/>
      <c r="BV53" s="127"/>
      <c r="BW53" s="127"/>
      <c r="BX53" s="123">
        <v>-2.78</v>
      </c>
      <c r="BY53" s="123"/>
      <c r="BZ53" s="123"/>
      <c r="CA53" s="123"/>
      <c r="CB53" s="123"/>
      <c r="CC53" s="123"/>
      <c r="CD53" s="123"/>
      <c r="CE53" s="123"/>
      <c r="CF53" s="123">
        <f t="shared" si="2"/>
        <v>2.78</v>
      </c>
      <c r="CG53" s="123"/>
      <c r="CH53" s="123"/>
      <c r="CI53" s="123"/>
      <c r="CJ53" s="123"/>
      <c r="CK53" s="123"/>
      <c r="CL53" s="123"/>
      <c r="CM53" s="123"/>
      <c r="CN53" s="123"/>
      <c r="CO53" s="123"/>
      <c r="CP53" s="123"/>
      <c r="CQ53" s="123"/>
      <c r="CR53" s="123"/>
      <c r="CS53" s="123"/>
      <c r="CT53" s="123"/>
      <c r="CU53" s="123"/>
      <c r="CV53" s="123"/>
      <c r="CW53" s="123"/>
      <c r="CX53" s="123"/>
      <c r="CY53" s="1" t="e">
        <f>BX53/BB53*100</f>
        <v>#VALUE!</v>
      </c>
    </row>
    <row r="54" spans="1:103" ht="38.25" customHeight="1">
      <c r="A54" s="113" t="s">
        <v>530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25" t="s">
        <v>258</v>
      </c>
      <c r="AG54" s="125"/>
      <c r="AH54" s="125"/>
      <c r="AI54" s="125"/>
      <c r="AJ54" s="125"/>
      <c r="AK54" s="125"/>
      <c r="AL54" s="126" t="s">
        <v>170</v>
      </c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7" t="s">
        <v>266</v>
      </c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  <c r="BM54" s="127"/>
      <c r="BN54" s="127"/>
      <c r="BO54" s="127"/>
      <c r="BP54" s="127"/>
      <c r="BQ54" s="127"/>
      <c r="BR54" s="127"/>
      <c r="BS54" s="127"/>
      <c r="BT54" s="127"/>
      <c r="BU54" s="127"/>
      <c r="BV54" s="127"/>
      <c r="BW54" s="127"/>
      <c r="BX54" s="123">
        <v>99.07</v>
      </c>
      <c r="BY54" s="123"/>
      <c r="BZ54" s="123"/>
      <c r="CA54" s="123"/>
      <c r="CB54" s="123"/>
      <c r="CC54" s="123"/>
      <c r="CD54" s="123"/>
      <c r="CE54" s="123"/>
      <c r="CF54" s="123">
        <f t="shared" si="2"/>
        <v>-99.07</v>
      </c>
      <c r="CG54" s="123"/>
      <c r="CH54" s="123"/>
      <c r="CI54" s="123"/>
      <c r="CJ54" s="123"/>
      <c r="CK54" s="123"/>
      <c r="CL54" s="123"/>
      <c r="CM54" s="123"/>
      <c r="CN54" s="123"/>
      <c r="CO54" s="123"/>
      <c r="CP54" s="123"/>
      <c r="CQ54" s="123"/>
      <c r="CR54" s="123"/>
      <c r="CS54" s="123"/>
      <c r="CT54" s="123"/>
      <c r="CU54" s="123"/>
      <c r="CV54" s="123"/>
      <c r="CW54" s="123"/>
      <c r="CX54" s="123"/>
      <c r="CY54" s="1" t="e">
        <f t="shared" si="0"/>
        <v>#VALUE!</v>
      </c>
    </row>
    <row r="55" spans="1:103" ht="38.25" customHeight="1">
      <c r="A55" s="113" t="s">
        <v>531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25" t="s">
        <v>258</v>
      </c>
      <c r="AG55" s="125"/>
      <c r="AH55" s="125"/>
      <c r="AI55" s="125"/>
      <c r="AJ55" s="125"/>
      <c r="AK55" s="125"/>
      <c r="AL55" s="126" t="s">
        <v>523</v>
      </c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7" t="s">
        <v>266</v>
      </c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7"/>
      <c r="BT55" s="127"/>
      <c r="BU55" s="127"/>
      <c r="BV55" s="127"/>
      <c r="BW55" s="127"/>
      <c r="BX55" s="123">
        <v>-0.03</v>
      </c>
      <c r="BY55" s="123"/>
      <c r="BZ55" s="123"/>
      <c r="CA55" s="123"/>
      <c r="CB55" s="123"/>
      <c r="CC55" s="123"/>
      <c r="CD55" s="123"/>
      <c r="CE55" s="123"/>
      <c r="CF55" s="123">
        <f t="shared" si="2"/>
        <v>0.03</v>
      </c>
      <c r="CG55" s="123"/>
      <c r="CH55" s="123"/>
      <c r="CI55" s="123"/>
      <c r="CJ55" s="123"/>
      <c r="CK55" s="123"/>
      <c r="CL55" s="123"/>
      <c r="CM55" s="123"/>
      <c r="CN55" s="123"/>
      <c r="CO55" s="123"/>
      <c r="CP55" s="123"/>
      <c r="CQ55" s="123"/>
      <c r="CR55" s="123"/>
      <c r="CS55" s="123"/>
      <c r="CT55" s="123"/>
      <c r="CU55" s="123"/>
      <c r="CV55" s="123"/>
      <c r="CW55" s="123"/>
      <c r="CX55" s="123"/>
      <c r="CY55" s="1" t="e">
        <f>BX55/BB55*100</f>
        <v>#VALUE!</v>
      </c>
    </row>
    <row r="56" spans="1:103" s="20" customFormat="1" ht="26.25" customHeight="1">
      <c r="A56" s="139" t="s">
        <v>274</v>
      </c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11" t="s">
        <v>258</v>
      </c>
      <c r="AG56" s="111"/>
      <c r="AH56" s="111"/>
      <c r="AI56" s="111"/>
      <c r="AJ56" s="111"/>
      <c r="AK56" s="111"/>
      <c r="AL56" s="111" t="s">
        <v>275</v>
      </c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33">
        <f>BB57+BB61</f>
        <v>9620200</v>
      </c>
      <c r="BC56" s="133"/>
      <c r="BD56" s="133"/>
      <c r="BE56" s="133"/>
      <c r="BF56" s="133"/>
      <c r="BG56" s="133"/>
      <c r="BH56" s="133"/>
      <c r="BI56" s="133"/>
      <c r="BJ56" s="133"/>
      <c r="BK56" s="133"/>
      <c r="BL56" s="133"/>
      <c r="BM56" s="133"/>
      <c r="BN56" s="133"/>
      <c r="BO56" s="133"/>
      <c r="BP56" s="133"/>
      <c r="BQ56" s="133"/>
      <c r="BR56" s="133"/>
      <c r="BS56" s="133"/>
      <c r="BT56" s="133"/>
      <c r="BU56" s="133"/>
      <c r="BV56" s="133"/>
      <c r="BW56" s="133"/>
      <c r="BX56" s="132">
        <f>BX57+BX61</f>
        <v>2512924.08</v>
      </c>
      <c r="BY56" s="132"/>
      <c r="BZ56" s="132"/>
      <c r="CA56" s="132"/>
      <c r="CB56" s="132"/>
      <c r="CC56" s="132"/>
      <c r="CD56" s="132"/>
      <c r="CE56" s="132"/>
      <c r="CF56" s="132">
        <f>BB56-BX56</f>
        <v>7107275.92</v>
      </c>
      <c r="CG56" s="132"/>
      <c r="CH56" s="132"/>
      <c r="CI56" s="132"/>
      <c r="CJ56" s="132"/>
      <c r="CK56" s="132"/>
      <c r="CL56" s="132"/>
      <c r="CM56" s="132"/>
      <c r="CN56" s="132"/>
      <c r="CO56" s="132"/>
      <c r="CP56" s="132"/>
      <c r="CQ56" s="132"/>
      <c r="CR56" s="132"/>
      <c r="CS56" s="132"/>
      <c r="CT56" s="132"/>
      <c r="CU56" s="132"/>
      <c r="CV56" s="132"/>
      <c r="CW56" s="132"/>
      <c r="CX56" s="132"/>
      <c r="CY56" s="1">
        <f t="shared" si="0"/>
        <v>26.121328870501653</v>
      </c>
    </row>
    <row r="57" spans="1:103" ht="27.75" customHeight="1">
      <c r="A57" s="139" t="s">
        <v>276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5" t="s">
        <v>258</v>
      </c>
      <c r="AG57" s="135"/>
      <c r="AH57" s="135"/>
      <c r="AI57" s="135"/>
      <c r="AJ57" s="135"/>
      <c r="AK57" s="135"/>
      <c r="AL57" s="111" t="s">
        <v>277</v>
      </c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33">
        <f>BB58</f>
        <v>1100200</v>
      </c>
      <c r="BC57" s="133"/>
      <c r="BD57" s="133"/>
      <c r="BE57" s="133"/>
      <c r="BF57" s="133"/>
      <c r="BG57" s="133"/>
      <c r="BH57" s="133"/>
      <c r="BI57" s="133"/>
      <c r="BJ57" s="133"/>
      <c r="BK57" s="133"/>
      <c r="BL57" s="133"/>
      <c r="BM57" s="133"/>
      <c r="BN57" s="133"/>
      <c r="BO57" s="133"/>
      <c r="BP57" s="133"/>
      <c r="BQ57" s="133"/>
      <c r="BR57" s="133"/>
      <c r="BS57" s="133"/>
      <c r="BT57" s="133"/>
      <c r="BU57" s="133"/>
      <c r="BV57" s="133"/>
      <c r="BW57" s="133"/>
      <c r="BX57" s="131">
        <f>BX58</f>
        <v>159794.88</v>
      </c>
      <c r="BY57" s="131"/>
      <c r="BZ57" s="131"/>
      <c r="CA57" s="131"/>
      <c r="CB57" s="131"/>
      <c r="CC57" s="131"/>
      <c r="CD57" s="131"/>
      <c r="CE57" s="131"/>
      <c r="CF57" s="132">
        <f>BB57-BX57</f>
        <v>940405.12</v>
      </c>
      <c r="CG57" s="132"/>
      <c r="CH57" s="132"/>
      <c r="CI57" s="132"/>
      <c r="CJ57" s="132"/>
      <c r="CK57" s="132"/>
      <c r="CL57" s="132"/>
      <c r="CM57" s="132"/>
      <c r="CN57" s="132"/>
      <c r="CO57" s="132"/>
      <c r="CP57" s="132"/>
      <c r="CQ57" s="132"/>
      <c r="CR57" s="132"/>
      <c r="CS57" s="132"/>
      <c r="CT57" s="132"/>
      <c r="CU57" s="132"/>
      <c r="CV57" s="132"/>
      <c r="CW57" s="132"/>
      <c r="CX57" s="132"/>
      <c r="CY57" s="1">
        <f t="shared" si="0"/>
        <v>14.52416651517906</v>
      </c>
    </row>
    <row r="58" spans="1:103" ht="54.75" customHeight="1">
      <c r="A58" s="113" t="s">
        <v>23</v>
      </c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25" t="s">
        <v>258</v>
      </c>
      <c r="AG58" s="125"/>
      <c r="AH58" s="125"/>
      <c r="AI58" s="125"/>
      <c r="AJ58" s="125"/>
      <c r="AK58" s="125"/>
      <c r="AL58" s="126" t="s">
        <v>278</v>
      </c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7">
        <v>1100200</v>
      </c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  <c r="BV58" s="127"/>
      <c r="BW58" s="127"/>
      <c r="BX58" s="123">
        <f>BX59+BX60</f>
        <v>159794.88</v>
      </c>
      <c r="BY58" s="123"/>
      <c r="BZ58" s="123"/>
      <c r="CA58" s="123"/>
      <c r="CB58" s="123"/>
      <c r="CC58" s="123"/>
      <c r="CD58" s="123"/>
      <c r="CE58" s="123"/>
      <c r="CF58" s="112">
        <f>BB58-BX58</f>
        <v>940405.12</v>
      </c>
      <c r="CG58" s="112"/>
      <c r="CH58" s="112"/>
      <c r="CI58" s="112"/>
      <c r="CJ58" s="112"/>
      <c r="CK58" s="112"/>
      <c r="CL58" s="112"/>
      <c r="CM58" s="112"/>
      <c r="CN58" s="112"/>
      <c r="CO58" s="112"/>
      <c r="CP58" s="112"/>
      <c r="CQ58" s="112"/>
      <c r="CR58" s="112"/>
      <c r="CS58" s="112"/>
      <c r="CT58" s="112"/>
      <c r="CU58" s="112"/>
      <c r="CV58" s="112"/>
      <c r="CW58" s="112"/>
      <c r="CX58" s="112"/>
      <c r="CY58" s="1">
        <f t="shared" si="0"/>
        <v>14.52416651517906</v>
      </c>
    </row>
    <row r="59" spans="1:103" ht="50.25" customHeight="1">
      <c r="A59" s="113" t="s">
        <v>23</v>
      </c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25" t="s">
        <v>258</v>
      </c>
      <c r="AG59" s="125"/>
      <c r="AH59" s="125"/>
      <c r="AI59" s="125"/>
      <c r="AJ59" s="125"/>
      <c r="AK59" s="125"/>
      <c r="AL59" s="126" t="s">
        <v>279</v>
      </c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7" t="s">
        <v>266</v>
      </c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/>
      <c r="BR59" s="127"/>
      <c r="BS59" s="127"/>
      <c r="BT59" s="127"/>
      <c r="BU59" s="127"/>
      <c r="BV59" s="127"/>
      <c r="BW59" s="127"/>
      <c r="BX59" s="123">
        <v>152926.1</v>
      </c>
      <c r="BY59" s="123"/>
      <c r="BZ59" s="123"/>
      <c r="CA59" s="123"/>
      <c r="CB59" s="123"/>
      <c r="CC59" s="123"/>
      <c r="CD59" s="123"/>
      <c r="CE59" s="123"/>
      <c r="CF59" s="123">
        <f>CZ59-BX59</f>
        <v>-152926.1</v>
      </c>
      <c r="CG59" s="123"/>
      <c r="CH59" s="123"/>
      <c r="CI59" s="123"/>
      <c r="CJ59" s="123"/>
      <c r="CK59" s="123"/>
      <c r="CL59" s="123"/>
      <c r="CM59" s="123"/>
      <c r="CN59" s="123"/>
      <c r="CO59" s="123"/>
      <c r="CP59" s="123"/>
      <c r="CQ59" s="123"/>
      <c r="CR59" s="123"/>
      <c r="CS59" s="123"/>
      <c r="CT59" s="123"/>
      <c r="CU59" s="123"/>
      <c r="CV59" s="123"/>
      <c r="CW59" s="123"/>
      <c r="CX59" s="123"/>
      <c r="CY59" s="1" t="e">
        <f t="shared" si="0"/>
        <v>#VALUE!</v>
      </c>
    </row>
    <row r="60" spans="1:103" ht="51.75" customHeight="1">
      <c r="A60" s="113" t="s">
        <v>24</v>
      </c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25" t="s">
        <v>258</v>
      </c>
      <c r="AG60" s="125"/>
      <c r="AH60" s="125"/>
      <c r="AI60" s="125"/>
      <c r="AJ60" s="125"/>
      <c r="AK60" s="125"/>
      <c r="AL60" s="126" t="s">
        <v>280</v>
      </c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6"/>
      <c r="BB60" s="127" t="s">
        <v>266</v>
      </c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  <c r="BM60" s="127"/>
      <c r="BN60" s="127"/>
      <c r="BO60" s="127"/>
      <c r="BP60" s="127"/>
      <c r="BQ60" s="127"/>
      <c r="BR60" s="127"/>
      <c r="BS60" s="127"/>
      <c r="BT60" s="127"/>
      <c r="BU60" s="127"/>
      <c r="BV60" s="127"/>
      <c r="BW60" s="127"/>
      <c r="BX60" s="123">
        <v>6868.78</v>
      </c>
      <c r="BY60" s="123"/>
      <c r="BZ60" s="123"/>
      <c r="CA60" s="123"/>
      <c r="CB60" s="123"/>
      <c r="CC60" s="123"/>
      <c r="CD60" s="123"/>
      <c r="CE60" s="123"/>
      <c r="CF60" s="123">
        <f>CZ60-BX60</f>
        <v>-6868.78</v>
      </c>
      <c r="CG60" s="123"/>
      <c r="CH60" s="123"/>
      <c r="CI60" s="123"/>
      <c r="CJ60" s="123"/>
      <c r="CK60" s="123"/>
      <c r="CL60" s="123"/>
      <c r="CM60" s="123"/>
      <c r="CN60" s="123"/>
      <c r="CO60" s="123"/>
      <c r="CP60" s="123"/>
      <c r="CQ60" s="123"/>
      <c r="CR60" s="123"/>
      <c r="CS60" s="123"/>
      <c r="CT60" s="123"/>
      <c r="CU60" s="123"/>
      <c r="CV60" s="123"/>
      <c r="CW60" s="123"/>
      <c r="CX60" s="123"/>
      <c r="CY60" s="1" t="e">
        <f t="shared" si="0"/>
        <v>#VALUE!</v>
      </c>
    </row>
    <row r="61" spans="1:103" s="20" customFormat="1" ht="19.5" customHeight="1">
      <c r="A61" s="139" t="s">
        <v>281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11" t="s">
        <v>258</v>
      </c>
      <c r="AG61" s="111"/>
      <c r="AH61" s="111"/>
      <c r="AI61" s="111"/>
      <c r="AJ61" s="111"/>
      <c r="AK61" s="111"/>
      <c r="AL61" s="111" t="s">
        <v>282</v>
      </c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33">
        <f>BB62+BB67</f>
        <v>8520000</v>
      </c>
      <c r="BC61" s="133"/>
      <c r="BD61" s="133"/>
      <c r="BE61" s="133"/>
      <c r="BF61" s="133"/>
      <c r="BG61" s="133"/>
      <c r="BH61" s="133"/>
      <c r="BI61" s="133"/>
      <c r="BJ61" s="133"/>
      <c r="BK61" s="133"/>
      <c r="BL61" s="133"/>
      <c r="BM61" s="133"/>
      <c r="BN61" s="133"/>
      <c r="BO61" s="133"/>
      <c r="BP61" s="133"/>
      <c r="BQ61" s="133"/>
      <c r="BR61" s="133"/>
      <c r="BS61" s="133"/>
      <c r="BT61" s="133"/>
      <c r="BU61" s="133"/>
      <c r="BV61" s="133"/>
      <c r="BW61" s="133"/>
      <c r="BX61" s="132">
        <f>BX62+BX67</f>
        <v>2353129.2</v>
      </c>
      <c r="BY61" s="132"/>
      <c r="BZ61" s="132"/>
      <c r="CA61" s="132"/>
      <c r="CB61" s="132"/>
      <c r="CC61" s="132"/>
      <c r="CD61" s="132"/>
      <c r="CE61" s="132"/>
      <c r="CF61" s="132">
        <f>BB61-BX61</f>
        <v>6166870.8</v>
      </c>
      <c r="CG61" s="132"/>
      <c r="CH61" s="132"/>
      <c r="CI61" s="132"/>
      <c r="CJ61" s="132"/>
      <c r="CK61" s="132"/>
      <c r="CL61" s="132"/>
      <c r="CM61" s="132"/>
      <c r="CN61" s="132"/>
      <c r="CO61" s="132"/>
      <c r="CP61" s="132"/>
      <c r="CQ61" s="132"/>
      <c r="CR61" s="132"/>
      <c r="CS61" s="132"/>
      <c r="CT61" s="132"/>
      <c r="CU61" s="132"/>
      <c r="CV61" s="132"/>
      <c r="CW61" s="132"/>
      <c r="CX61" s="132"/>
      <c r="CY61" s="1">
        <f t="shared" si="0"/>
        <v>27.618887323943664</v>
      </c>
    </row>
    <row r="62" spans="1:103" ht="58.5" customHeight="1">
      <c r="A62" s="140" t="s">
        <v>283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11" t="s">
        <v>258</v>
      </c>
      <c r="AG62" s="111"/>
      <c r="AH62" s="111"/>
      <c r="AI62" s="111"/>
      <c r="AJ62" s="111"/>
      <c r="AK62" s="111"/>
      <c r="AL62" s="111" t="s">
        <v>284</v>
      </c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33">
        <f>BB63</f>
        <v>6140000</v>
      </c>
      <c r="BC62" s="133"/>
      <c r="BD62" s="133"/>
      <c r="BE62" s="133"/>
      <c r="BF62" s="133"/>
      <c r="BG62" s="133"/>
      <c r="BH62" s="133"/>
      <c r="BI62" s="133"/>
      <c r="BJ62" s="133"/>
      <c r="BK62" s="133"/>
      <c r="BL62" s="133"/>
      <c r="BM62" s="133"/>
      <c r="BN62" s="133"/>
      <c r="BO62" s="133"/>
      <c r="BP62" s="133"/>
      <c r="BQ62" s="133"/>
      <c r="BR62" s="133"/>
      <c r="BS62" s="133"/>
      <c r="BT62" s="133"/>
      <c r="BU62" s="133"/>
      <c r="BV62" s="133"/>
      <c r="BW62" s="133"/>
      <c r="BX62" s="132">
        <f>BX63</f>
        <v>786920.1599999999</v>
      </c>
      <c r="BY62" s="132"/>
      <c r="BZ62" s="132"/>
      <c r="CA62" s="132"/>
      <c r="CB62" s="132"/>
      <c r="CC62" s="132"/>
      <c r="CD62" s="132"/>
      <c r="CE62" s="132"/>
      <c r="CF62" s="132">
        <f>BB62-BX62</f>
        <v>5353079.84</v>
      </c>
      <c r="CG62" s="132"/>
      <c r="CH62" s="132"/>
      <c r="CI62" s="132"/>
      <c r="CJ62" s="132"/>
      <c r="CK62" s="132"/>
      <c r="CL62" s="132"/>
      <c r="CM62" s="132"/>
      <c r="CN62" s="132"/>
      <c r="CO62" s="132"/>
      <c r="CP62" s="132"/>
      <c r="CQ62" s="132"/>
      <c r="CR62" s="132"/>
      <c r="CS62" s="132"/>
      <c r="CT62" s="132"/>
      <c r="CU62" s="132"/>
      <c r="CV62" s="132"/>
      <c r="CW62" s="132"/>
      <c r="CX62" s="132"/>
      <c r="CY62" s="1">
        <f t="shared" si="0"/>
        <v>12.81628925081433</v>
      </c>
    </row>
    <row r="63" spans="1:103" ht="78" customHeight="1">
      <c r="A63" s="173" t="s">
        <v>285</v>
      </c>
      <c r="B63" s="173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35" t="s">
        <v>258</v>
      </c>
      <c r="AG63" s="135"/>
      <c r="AH63" s="135"/>
      <c r="AI63" s="135"/>
      <c r="AJ63" s="135"/>
      <c r="AK63" s="135"/>
      <c r="AL63" s="111" t="s">
        <v>286</v>
      </c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33">
        <v>6140000</v>
      </c>
      <c r="BC63" s="133"/>
      <c r="BD63" s="133"/>
      <c r="BE63" s="133"/>
      <c r="BF63" s="133"/>
      <c r="BG63" s="133"/>
      <c r="BH63" s="133"/>
      <c r="BI63" s="133"/>
      <c r="BJ63" s="133"/>
      <c r="BK63" s="133"/>
      <c r="BL63" s="133"/>
      <c r="BM63" s="133"/>
      <c r="BN63" s="133"/>
      <c r="BO63" s="133"/>
      <c r="BP63" s="133"/>
      <c r="BQ63" s="133"/>
      <c r="BR63" s="133"/>
      <c r="BS63" s="133"/>
      <c r="BT63" s="133"/>
      <c r="BU63" s="133"/>
      <c r="BV63" s="133"/>
      <c r="BW63" s="133"/>
      <c r="BX63" s="131">
        <f>BX64+BX65+BX66</f>
        <v>786920.1599999999</v>
      </c>
      <c r="BY63" s="131"/>
      <c r="BZ63" s="131"/>
      <c r="CA63" s="131"/>
      <c r="CB63" s="131"/>
      <c r="CC63" s="131"/>
      <c r="CD63" s="131"/>
      <c r="CE63" s="131"/>
      <c r="CF63" s="132">
        <f>BB63-BX63</f>
        <v>5353079.84</v>
      </c>
      <c r="CG63" s="132"/>
      <c r="CH63" s="132"/>
      <c r="CI63" s="132"/>
      <c r="CJ63" s="132"/>
      <c r="CK63" s="132"/>
      <c r="CL63" s="132"/>
      <c r="CM63" s="132"/>
      <c r="CN63" s="132"/>
      <c r="CO63" s="132"/>
      <c r="CP63" s="132"/>
      <c r="CQ63" s="132"/>
      <c r="CR63" s="132"/>
      <c r="CS63" s="132"/>
      <c r="CT63" s="132"/>
      <c r="CU63" s="132"/>
      <c r="CV63" s="132"/>
      <c r="CW63" s="132"/>
      <c r="CX63" s="132"/>
      <c r="CY63" s="1">
        <f t="shared" si="0"/>
        <v>12.81628925081433</v>
      </c>
    </row>
    <row r="64" spans="1:103" ht="79.5" customHeight="1">
      <c r="A64" s="109" t="s">
        <v>285</v>
      </c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25" t="s">
        <v>258</v>
      </c>
      <c r="AG64" s="125"/>
      <c r="AH64" s="125"/>
      <c r="AI64" s="125"/>
      <c r="AJ64" s="125"/>
      <c r="AK64" s="125"/>
      <c r="AL64" s="126" t="s">
        <v>287</v>
      </c>
      <c r="AM64" s="126"/>
      <c r="AN64" s="126"/>
      <c r="AO64" s="126"/>
      <c r="AP64" s="126"/>
      <c r="AQ64" s="126"/>
      <c r="AR64" s="126"/>
      <c r="AS64" s="126"/>
      <c r="AT64" s="126"/>
      <c r="AU64" s="126"/>
      <c r="AV64" s="126"/>
      <c r="AW64" s="126"/>
      <c r="AX64" s="126"/>
      <c r="AY64" s="126"/>
      <c r="AZ64" s="126"/>
      <c r="BA64" s="126"/>
      <c r="BB64" s="127" t="s">
        <v>266</v>
      </c>
      <c r="BC64" s="127"/>
      <c r="BD64" s="127"/>
      <c r="BE64" s="127"/>
      <c r="BF64" s="127"/>
      <c r="BG64" s="127"/>
      <c r="BH64" s="127"/>
      <c r="BI64" s="127"/>
      <c r="BJ64" s="127"/>
      <c r="BK64" s="127"/>
      <c r="BL64" s="127"/>
      <c r="BM64" s="127"/>
      <c r="BN64" s="127"/>
      <c r="BO64" s="127"/>
      <c r="BP64" s="127"/>
      <c r="BQ64" s="127"/>
      <c r="BR64" s="127"/>
      <c r="BS64" s="127"/>
      <c r="BT64" s="127"/>
      <c r="BU64" s="127"/>
      <c r="BV64" s="127"/>
      <c r="BW64" s="127"/>
      <c r="BX64" s="123">
        <v>774374.97</v>
      </c>
      <c r="BY64" s="123"/>
      <c r="BZ64" s="123"/>
      <c r="CA64" s="123"/>
      <c r="CB64" s="123"/>
      <c r="CC64" s="123"/>
      <c r="CD64" s="123"/>
      <c r="CE64" s="123"/>
      <c r="CF64" s="123">
        <f>CX64-BX64</f>
        <v>-774374.97</v>
      </c>
      <c r="CG64" s="123"/>
      <c r="CH64" s="123"/>
      <c r="CI64" s="123"/>
      <c r="CJ64" s="123"/>
      <c r="CK64" s="123"/>
      <c r="CL64" s="123"/>
      <c r="CM64" s="123"/>
      <c r="CN64" s="123"/>
      <c r="CO64" s="123"/>
      <c r="CP64" s="123"/>
      <c r="CQ64" s="123"/>
      <c r="CR64" s="123"/>
      <c r="CS64" s="123"/>
      <c r="CT64" s="123"/>
      <c r="CU64" s="123"/>
      <c r="CV64" s="123"/>
      <c r="CW64" s="123"/>
      <c r="CX64" s="123"/>
      <c r="CY64" s="1" t="e">
        <f t="shared" si="0"/>
        <v>#VALUE!</v>
      </c>
    </row>
    <row r="65" spans="1:103" ht="78" customHeight="1">
      <c r="A65" s="109" t="s">
        <v>288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25" t="s">
        <v>258</v>
      </c>
      <c r="AG65" s="125"/>
      <c r="AH65" s="125"/>
      <c r="AI65" s="125"/>
      <c r="AJ65" s="125"/>
      <c r="AK65" s="125"/>
      <c r="AL65" s="126" t="s">
        <v>289</v>
      </c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  <c r="AW65" s="126"/>
      <c r="AX65" s="126"/>
      <c r="AY65" s="126"/>
      <c r="AZ65" s="126"/>
      <c r="BA65" s="126"/>
      <c r="BB65" s="127" t="s">
        <v>266</v>
      </c>
      <c r="BC65" s="127"/>
      <c r="BD65" s="127"/>
      <c r="BE65" s="127"/>
      <c r="BF65" s="127"/>
      <c r="BG65" s="127"/>
      <c r="BH65" s="127"/>
      <c r="BI65" s="127"/>
      <c r="BJ65" s="127"/>
      <c r="BK65" s="127"/>
      <c r="BL65" s="127"/>
      <c r="BM65" s="127"/>
      <c r="BN65" s="127"/>
      <c r="BO65" s="127"/>
      <c r="BP65" s="127"/>
      <c r="BQ65" s="127"/>
      <c r="BR65" s="127"/>
      <c r="BS65" s="127"/>
      <c r="BT65" s="127"/>
      <c r="BU65" s="127"/>
      <c r="BV65" s="127"/>
      <c r="BW65" s="127"/>
      <c r="BX65" s="123">
        <v>11545.19</v>
      </c>
      <c r="BY65" s="123"/>
      <c r="BZ65" s="123"/>
      <c r="CA65" s="123"/>
      <c r="CB65" s="123"/>
      <c r="CC65" s="123"/>
      <c r="CD65" s="123"/>
      <c r="CE65" s="123"/>
      <c r="CF65" s="123">
        <f>CX65-BX65</f>
        <v>-11545.19</v>
      </c>
      <c r="CG65" s="123"/>
      <c r="CH65" s="123"/>
      <c r="CI65" s="123"/>
      <c r="CJ65" s="123"/>
      <c r="CK65" s="123"/>
      <c r="CL65" s="123"/>
      <c r="CM65" s="123"/>
      <c r="CN65" s="123"/>
      <c r="CO65" s="123"/>
      <c r="CP65" s="123"/>
      <c r="CQ65" s="123"/>
      <c r="CR65" s="123"/>
      <c r="CS65" s="123"/>
      <c r="CT65" s="123"/>
      <c r="CU65" s="123"/>
      <c r="CV65" s="123"/>
      <c r="CW65" s="123"/>
      <c r="CX65" s="123"/>
      <c r="CY65" s="1" t="e">
        <f t="shared" si="0"/>
        <v>#VALUE!</v>
      </c>
    </row>
    <row r="66" spans="1:103" ht="78" customHeight="1">
      <c r="A66" s="109" t="s">
        <v>511</v>
      </c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25" t="s">
        <v>258</v>
      </c>
      <c r="AG66" s="125"/>
      <c r="AH66" s="125"/>
      <c r="AI66" s="125"/>
      <c r="AJ66" s="125"/>
      <c r="AK66" s="125"/>
      <c r="AL66" s="126" t="s">
        <v>510</v>
      </c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  <c r="AZ66" s="126"/>
      <c r="BA66" s="126"/>
      <c r="BB66" s="127" t="s">
        <v>266</v>
      </c>
      <c r="BC66" s="127"/>
      <c r="BD66" s="127"/>
      <c r="BE66" s="127"/>
      <c r="BF66" s="127"/>
      <c r="BG66" s="127"/>
      <c r="BH66" s="127"/>
      <c r="BI66" s="127"/>
      <c r="BJ66" s="127"/>
      <c r="BK66" s="127"/>
      <c r="BL66" s="127"/>
      <c r="BM66" s="127"/>
      <c r="BN66" s="127"/>
      <c r="BO66" s="127"/>
      <c r="BP66" s="127"/>
      <c r="BQ66" s="127"/>
      <c r="BR66" s="127"/>
      <c r="BS66" s="127"/>
      <c r="BT66" s="127"/>
      <c r="BU66" s="127"/>
      <c r="BV66" s="127"/>
      <c r="BW66" s="127"/>
      <c r="BX66" s="123">
        <v>1000</v>
      </c>
      <c r="BY66" s="123"/>
      <c r="BZ66" s="123"/>
      <c r="CA66" s="123"/>
      <c r="CB66" s="123"/>
      <c r="CC66" s="123"/>
      <c r="CD66" s="123"/>
      <c r="CE66" s="123"/>
      <c r="CF66" s="123">
        <f>CX66-BX66</f>
        <v>-1000</v>
      </c>
      <c r="CG66" s="123"/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  <c r="CR66" s="123"/>
      <c r="CS66" s="123"/>
      <c r="CT66" s="123"/>
      <c r="CU66" s="123"/>
      <c r="CV66" s="123"/>
      <c r="CW66" s="123"/>
      <c r="CX66" s="123"/>
      <c r="CY66" s="1" t="e">
        <f>BX66/BB66*100</f>
        <v>#VALUE!</v>
      </c>
    </row>
    <row r="67" spans="1:103" ht="55.5" customHeight="1">
      <c r="A67" s="140" t="s">
        <v>290</v>
      </c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11" t="s">
        <v>258</v>
      </c>
      <c r="AG67" s="111"/>
      <c r="AH67" s="111"/>
      <c r="AI67" s="111"/>
      <c r="AJ67" s="111"/>
      <c r="AK67" s="111"/>
      <c r="AL67" s="111" t="s">
        <v>291</v>
      </c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33">
        <f>BB68</f>
        <v>2380000</v>
      </c>
      <c r="BC67" s="133"/>
      <c r="BD67" s="133"/>
      <c r="BE67" s="133"/>
      <c r="BF67" s="133"/>
      <c r="BG67" s="133"/>
      <c r="BH67" s="133"/>
      <c r="BI67" s="133"/>
      <c r="BJ67" s="133"/>
      <c r="BK67" s="133"/>
      <c r="BL67" s="133"/>
      <c r="BM67" s="133"/>
      <c r="BN67" s="133"/>
      <c r="BO67" s="133"/>
      <c r="BP67" s="133"/>
      <c r="BQ67" s="133"/>
      <c r="BR67" s="133"/>
      <c r="BS67" s="133"/>
      <c r="BT67" s="133"/>
      <c r="BU67" s="133"/>
      <c r="BV67" s="133"/>
      <c r="BW67" s="133"/>
      <c r="BX67" s="132">
        <f>BX68</f>
        <v>1566209.04</v>
      </c>
      <c r="BY67" s="132"/>
      <c r="BZ67" s="132"/>
      <c r="CA67" s="132"/>
      <c r="CB67" s="132"/>
      <c r="CC67" s="132"/>
      <c r="CD67" s="132"/>
      <c r="CE67" s="132"/>
      <c r="CF67" s="132">
        <f>BB67-BX67</f>
        <v>813790.96</v>
      </c>
      <c r="CG67" s="132"/>
      <c r="CH67" s="132"/>
      <c r="CI67" s="132"/>
      <c r="CJ67" s="132"/>
      <c r="CK67" s="132"/>
      <c r="CL67" s="132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">
        <f t="shared" si="0"/>
        <v>65.8071025210084</v>
      </c>
    </row>
    <row r="68" spans="1:103" ht="83.25" customHeight="1">
      <c r="A68" s="140" t="s">
        <v>292</v>
      </c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35" t="s">
        <v>258</v>
      </c>
      <c r="AG68" s="135"/>
      <c r="AH68" s="135"/>
      <c r="AI68" s="135"/>
      <c r="AJ68" s="135"/>
      <c r="AK68" s="135"/>
      <c r="AL68" s="111" t="s">
        <v>293</v>
      </c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  <c r="BB68" s="133">
        <v>2380000</v>
      </c>
      <c r="BC68" s="133"/>
      <c r="BD68" s="133"/>
      <c r="BE68" s="133"/>
      <c r="BF68" s="133"/>
      <c r="BG68" s="133"/>
      <c r="BH68" s="133"/>
      <c r="BI68" s="133"/>
      <c r="BJ68" s="133"/>
      <c r="BK68" s="133"/>
      <c r="BL68" s="133"/>
      <c r="BM68" s="133"/>
      <c r="BN68" s="133"/>
      <c r="BO68" s="133"/>
      <c r="BP68" s="133"/>
      <c r="BQ68" s="133"/>
      <c r="BR68" s="133"/>
      <c r="BS68" s="133"/>
      <c r="BT68" s="133"/>
      <c r="BU68" s="133"/>
      <c r="BV68" s="133"/>
      <c r="BW68" s="133"/>
      <c r="BX68" s="131">
        <f>BX69+BX70</f>
        <v>1566209.04</v>
      </c>
      <c r="BY68" s="131"/>
      <c r="BZ68" s="131"/>
      <c r="CA68" s="131"/>
      <c r="CB68" s="131"/>
      <c r="CC68" s="131"/>
      <c r="CD68" s="131"/>
      <c r="CE68" s="131"/>
      <c r="CF68" s="132">
        <f>BB68-BX68</f>
        <v>813790.96</v>
      </c>
      <c r="CG68" s="132"/>
      <c r="CH68" s="132"/>
      <c r="CI68" s="132"/>
      <c r="CJ68" s="132"/>
      <c r="CK68" s="132"/>
      <c r="CL68" s="132"/>
      <c r="CM68" s="132"/>
      <c r="CN68" s="132"/>
      <c r="CO68" s="132"/>
      <c r="CP68" s="132"/>
      <c r="CQ68" s="132"/>
      <c r="CR68" s="132"/>
      <c r="CS68" s="132"/>
      <c r="CT68" s="132"/>
      <c r="CU68" s="132"/>
      <c r="CV68" s="132"/>
      <c r="CW68" s="132"/>
      <c r="CX68" s="132"/>
      <c r="CY68" s="1">
        <f t="shared" si="0"/>
        <v>65.8071025210084</v>
      </c>
    </row>
    <row r="69" spans="1:103" ht="81" customHeight="1">
      <c r="A69" s="160" t="s">
        <v>292</v>
      </c>
      <c r="B69" s="160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25" t="s">
        <v>258</v>
      </c>
      <c r="AG69" s="125"/>
      <c r="AH69" s="125"/>
      <c r="AI69" s="125"/>
      <c r="AJ69" s="125"/>
      <c r="AK69" s="125"/>
      <c r="AL69" s="126" t="s">
        <v>294</v>
      </c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6"/>
      <c r="BB69" s="127" t="s">
        <v>266</v>
      </c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7"/>
      <c r="BO69" s="127"/>
      <c r="BP69" s="127"/>
      <c r="BQ69" s="127"/>
      <c r="BR69" s="127"/>
      <c r="BS69" s="127"/>
      <c r="BT69" s="127"/>
      <c r="BU69" s="127"/>
      <c r="BV69" s="127"/>
      <c r="BW69" s="127"/>
      <c r="BX69" s="123">
        <v>1561059.72</v>
      </c>
      <c r="BY69" s="123"/>
      <c r="BZ69" s="123"/>
      <c r="CA69" s="123"/>
      <c r="CB69" s="123"/>
      <c r="CC69" s="123"/>
      <c r="CD69" s="123"/>
      <c r="CE69" s="123"/>
      <c r="CF69" s="123">
        <f>CZ69-BX69</f>
        <v>-1561059.72</v>
      </c>
      <c r="CG69" s="123"/>
      <c r="CH69" s="123"/>
      <c r="CI69" s="123"/>
      <c r="CJ69" s="123"/>
      <c r="CK69" s="123"/>
      <c r="CL69" s="123"/>
      <c r="CM69" s="123"/>
      <c r="CN69" s="123"/>
      <c r="CO69" s="123"/>
      <c r="CP69" s="123"/>
      <c r="CQ69" s="123"/>
      <c r="CR69" s="123"/>
      <c r="CS69" s="123"/>
      <c r="CT69" s="123"/>
      <c r="CU69" s="123"/>
      <c r="CV69" s="123"/>
      <c r="CW69" s="123"/>
      <c r="CX69" s="123"/>
      <c r="CY69" s="1" t="e">
        <f t="shared" si="0"/>
        <v>#VALUE!</v>
      </c>
    </row>
    <row r="70" spans="1:103" ht="85.5" customHeight="1">
      <c r="A70" s="160" t="s">
        <v>295</v>
      </c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25" t="s">
        <v>258</v>
      </c>
      <c r="AG70" s="125"/>
      <c r="AH70" s="125"/>
      <c r="AI70" s="125"/>
      <c r="AJ70" s="125"/>
      <c r="AK70" s="125"/>
      <c r="AL70" s="126" t="s">
        <v>296</v>
      </c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  <c r="AZ70" s="126"/>
      <c r="BA70" s="126"/>
      <c r="BB70" s="127" t="s">
        <v>266</v>
      </c>
      <c r="BC70" s="127"/>
      <c r="BD70" s="127"/>
      <c r="BE70" s="127"/>
      <c r="BF70" s="127"/>
      <c r="BG70" s="127"/>
      <c r="BH70" s="127"/>
      <c r="BI70" s="127"/>
      <c r="BJ70" s="127"/>
      <c r="BK70" s="127"/>
      <c r="BL70" s="127"/>
      <c r="BM70" s="127"/>
      <c r="BN70" s="127"/>
      <c r="BO70" s="127"/>
      <c r="BP70" s="127"/>
      <c r="BQ70" s="127"/>
      <c r="BR70" s="127"/>
      <c r="BS70" s="127"/>
      <c r="BT70" s="127"/>
      <c r="BU70" s="127"/>
      <c r="BV70" s="127"/>
      <c r="BW70" s="127"/>
      <c r="BX70" s="123">
        <v>5149.32</v>
      </c>
      <c r="BY70" s="123"/>
      <c r="BZ70" s="123"/>
      <c r="CA70" s="123"/>
      <c r="CB70" s="123"/>
      <c r="CC70" s="123"/>
      <c r="CD70" s="123"/>
      <c r="CE70" s="123"/>
      <c r="CF70" s="123">
        <f>CZ70-BX70</f>
        <v>-5149.32</v>
      </c>
      <c r="CG70" s="123"/>
      <c r="CH70" s="123"/>
      <c r="CI70" s="123"/>
      <c r="CJ70" s="123"/>
      <c r="CK70" s="123"/>
      <c r="CL70" s="123"/>
      <c r="CM70" s="123"/>
      <c r="CN70" s="123"/>
      <c r="CO70" s="123"/>
      <c r="CP70" s="123"/>
      <c r="CQ70" s="123"/>
      <c r="CR70" s="123"/>
      <c r="CS70" s="123"/>
      <c r="CT70" s="123"/>
      <c r="CU70" s="123"/>
      <c r="CV70" s="123"/>
      <c r="CW70" s="123"/>
      <c r="CX70" s="123"/>
      <c r="CY70" s="1" t="e">
        <f t="shared" si="0"/>
        <v>#VALUE!</v>
      </c>
    </row>
    <row r="71" spans="1:103" ht="77.25" customHeight="1" hidden="1">
      <c r="A71" s="160" t="s">
        <v>297</v>
      </c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25" t="s">
        <v>258</v>
      </c>
      <c r="AG71" s="125"/>
      <c r="AH71" s="125"/>
      <c r="AI71" s="125"/>
      <c r="AJ71" s="125"/>
      <c r="AK71" s="125"/>
      <c r="AL71" s="126" t="s">
        <v>298</v>
      </c>
      <c r="AM71" s="126"/>
      <c r="AN71" s="126"/>
      <c r="AO71" s="126"/>
      <c r="AP71" s="126"/>
      <c r="AQ71" s="126"/>
      <c r="AR71" s="126"/>
      <c r="AS71" s="126"/>
      <c r="AT71" s="126"/>
      <c r="AU71" s="126"/>
      <c r="AV71" s="126"/>
      <c r="AW71" s="126"/>
      <c r="AX71" s="126"/>
      <c r="AY71" s="126"/>
      <c r="AZ71" s="126"/>
      <c r="BA71" s="126"/>
      <c r="BB71" s="127" t="s">
        <v>266</v>
      </c>
      <c r="BC71" s="127"/>
      <c r="BD71" s="127"/>
      <c r="BE71" s="127"/>
      <c r="BF71" s="127"/>
      <c r="BG71" s="127"/>
      <c r="BH71" s="127"/>
      <c r="BI71" s="127"/>
      <c r="BJ71" s="127"/>
      <c r="BK71" s="127"/>
      <c r="BL71" s="127"/>
      <c r="BM71" s="127"/>
      <c r="BN71" s="127"/>
      <c r="BO71" s="127"/>
      <c r="BP71" s="127"/>
      <c r="BQ71" s="127"/>
      <c r="BR71" s="127"/>
      <c r="BS71" s="127"/>
      <c r="BT71" s="127"/>
      <c r="BU71" s="127"/>
      <c r="BV71" s="127"/>
      <c r="BW71" s="127"/>
      <c r="BX71" s="123" t="s">
        <v>266</v>
      </c>
      <c r="BY71" s="123"/>
      <c r="BZ71" s="123"/>
      <c r="CA71" s="123"/>
      <c r="CB71" s="123"/>
      <c r="CC71" s="123"/>
      <c r="CD71" s="123"/>
      <c r="CE71" s="123"/>
      <c r="CF71" s="123" t="s">
        <v>266</v>
      </c>
      <c r="CG71" s="123"/>
      <c r="CH71" s="123"/>
      <c r="CI71" s="123"/>
      <c r="CJ71" s="123"/>
      <c r="CK71" s="123"/>
      <c r="CL71" s="123"/>
      <c r="CM71" s="123"/>
      <c r="CN71" s="123"/>
      <c r="CO71" s="123"/>
      <c r="CP71" s="123"/>
      <c r="CQ71" s="123"/>
      <c r="CR71" s="123"/>
      <c r="CS71" s="123"/>
      <c r="CT71" s="123"/>
      <c r="CU71" s="123"/>
      <c r="CV71" s="123"/>
      <c r="CW71" s="123"/>
      <c r="CX71" s="123"/>
      <c r="CY71" s="1" t="e">
        <f aca="true" t="shared" si="3" ref="CY71:CY115">BX71/BB71*100</f>
        <v>#VALUE!</v>
      </c>
    </row>
    <row r="72" spans="1:103" s="20" customFormat="1" ht="34.5" customHeight="1">
      <c r="A72" s="120" t="s">
        <v>557</v>
      </c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1" t="s">
        <v>258</v>
      </c>
      <c r="AG72" s="121"/>
      <c r="AH72" s="121"/>
      <c r="AI72" s="121"/>
      <c r="AJ72" s="121"/>
      <c r="AK72" s="121"/>
      <c r="AL72" s="121" t="s">
        <v>558</v>
      </c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2" t="s">
        <v>266</v>
      </c>
      <c r="BC72" s="122"/>
      <c r="BD72" s="122"/>
      <c r="BE72" s="122"/>
      <c r="BF72" s="122"/>
      <c r="BG72" s="122"/>
      <c r="BH72" s="122"/>
      <c r="BI72" s="122"/>
      <c r="BJ72" s="122"/>
      <c r="BK72" s="122"/>
      <c r="BL72" s="122"/>
      <c r="BM72" s="122"/>
      <c r="BN72" s="122"/>
      <c r="BO72" s="122"/>
      <c r="BP72" s="122"/>
      <c r="BQ72" s="122"/>
      <c r="BR72" s="122"/>
      <c r="BS72" s="122"/>
      <c r="BT72" s="122"/>
      <c r="BU72" s="122"/>
      <c r="BV72" s="122"/>
      <c r="BW72" s="122"/>
      <c r="BX72" s="119">
        <f>BX75</f>
        <v>2.67</v>
      </c>
      <c r="BY72" s="119"/>
      <c r="BZ72" s="119"/>
      <c r="CA72" s="119"/>
      <c r="CB72" s="119"/>
      <c r="CC72" s="119"/>
      <c r="CD72" s="119"/>
      <c r="CE72" s="119"/>
      <c r="CF72" s="119">
        <f>CT72-BX72</f>
        <v>-2.67</v>
      </c>
      <c r="CG72" s="119"/>
      <c r="CH72" s="119"/>
      <c r="CI72" s="119"/>
      <c r="CJ72" s="119"/>
      <c r="CK72" s="119"/>
      <c r="CL72" s="119"/>
      <c r="CM72" s="119"/>
      <c r="CN72" s="119"/>
      <c r="CO72" s="119"/>
      <c r="CP72" s="119"/>
      <c r="CQ72" s="119"/>
      <c r="CR72" s="119"/>
      <c r="CS72" s="119"/>
      <c r="CT72" s="119"/>
      <c r="CU72" s="119"/>
      <c r="CV72" s="119"/>
      <c r="CW72" s="119"/>
      <c r="CX72" s="119"/>
      <c r="CY72" s="105"/>
    </row>
    <row r="73" spans="1:103" s="20" customFormat="1" ht="20.25" customHeight="1">
      <c r="A73" s="120" t="s">
        <v>559</v>
      </c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1" t="s">
        <v>258</v>
      </c>
      <c r="AG73" s="121"/>
      <c r="AH73" s="121"/>
      <c r="AI73" s="121"/>
      <c r="AJ73" s="121"/>
      <c r="AK73" s="121"/>
      <c r="AL73" s="121" t="s">
        <v>560</v>
      </c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2" t="s">
        <v>266</v>
      </c>
      <c r="BC73" s="122"/>
      <c r="BD73" s="122"/>
      <c r="BE73" s="122"/>
      <c r="BF73" s="122"/>
      <c r="BG73" s="122"/>
      <c r="BH73" s="122"/>
      <c r="BI73" s="122"/>
      <c r="BJ73" s="122"/>
      <c r="BK73" s="122"/>
      <c r="BL73" s="122"/>
      <c r="BM73" s="122"/>
      <c r="BN73" s="122"/>
      <c r="BO73" s="122"/>
      <c r="BP73" s="122"/>
      <c r="BQ73" s="122"/>
      <c r="BR73" s="122"/>
      <c r="BS73" s="122"/>
      <c r="BT73" s="122"/>
      <c r="BU73" s="122"/>
      <c r="BV73" s="122"/>
      <c r="BW73" s="122"/>
      <c r="BX73" s="119">
        <f>BX75</f>
        <v>2.67</v>
      </c>
      <c r="BY73" s="119"/>
      <c r="BZ73" s="119"/>
      <c r="CA73" s="119"/>
      <c r="CB73" s="119"/>
      <c r="CC73" s="119"/>
      <c r="CD73" s="119"/>
      <c r="CE73" s="119"/>
      <c r="CF73" s="119">
        <f>CT73-BX73</f>
        <v>-2.67</v>
      </c>
      <c r="CG73" s="119"/>
      <c r="CH73" s="119"/>
      <c r="CI73" s="119"/>
      <c r="CJ73" s="119"/>
      <c r="CK73" s="119"/>
      <c r="CL73" s="119"/>
      <c r="CM73" s="119"/>
      <c r="CN73" s="119"/>
      <c r="CO73" s="119"/>
      <c r="CP73" s="119"/>
      <c r="CQ73" s="119"/>
      <c r="CR73" s="119"/>
      <c r="CS73" s="119"/>
      <c r="CT73" s="119"/>
      <c r="CU73" s="119"/>
      <c r="CV73" s="119"/>
      <c r="CW73" s="119"/>
      <c r="CX73" s="119"/>
      <c r="CY73" s="105"/>
    </row>
    <row r="74" spans="1:103" ht="33.75" customHeight="1">
      <c r="A74" s="120" t="s">
        <v>561</v>
      </c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1" t="s">
        <v>258</v>
      </c>
      <c r="AG74" s="121"/>
      <c r="AH74" s="121"/>
      <c r="AI74" s="121"/>
      <c r="AJ74" s="121"/>
      <c r="AK74" s="121"/>
      <c r="AL74" s="121" t="s">
        <v>562</v>
      </c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2" t="s">
        <v>266</v>
      </c>
      <c r="BC74" s="122"/>
      <c r="BD74" s="122"/>
      <c r="BE74" s="122"/>
      <c r="BF74" s="122"/>
      <c r="BG74" s="122"/>
      <c r="BH74" s="122"/>
      <c r="BI74" s="122"/>
      <c r="BJ74" s="122"/>
      <c r="BK74" s="122"/>
      <c r="BL74" s="122"/>
      <c r="BM74" s="122"/>
      <c r="BN74" s="122"/>
      <c r="BO74" s="122"/>
      <c r="BP74" s="122"/>
      <c r="BQ74" s="122"/>
      <c r="BR74" s="122"/>
      <c r="BS74" s="122"/>
      <c r="BT74" s="122"/>
      <c r="BU74" s="122"/>
      <c r="BV74" s="122"/>
      <c r="BW74" s="122"/>
      <c r="BX74" s="119">
        <f>BX75</f>
        <v>2.67</v>
      </c>
      <c r="BY74" s="119"/>
      <c r="BZ74" s="119"/>
      <c r="CA74" s="119"/>
      <c r="CB74" s="119"/>
      <c r="CC74" s="119"/>
      <c r="CD74" s="119"/>
      <c r="CE74" s="119"/>
      <c r="CF74" s="119">
        <f>CX74-BX74</f>
        <v>-2.67</v>
      </c>
      <c r="CG74" s="119"/>
      <c r="CH74" s="119"/>
      <c r="CI74" s="119"/>
      <c r="CJ74" s="119"/>
      <c r="CK74" s="119"/>
      <c r="CL74" s="119"/>
      <c r="CM74" s="119"/>
      <c r="CN74" s="119"/>
      <c r="CO74" s="119"/>
      <c r="CP74" s="119"/>
      <c r="CQ74" s="119"/>
      <c r="CR74" s="119"/>
      <c r="CS74" s="119"/>
      <c r="CT74" s="119"/>
      <c r="CU74" s="119"/>
      <c r="CV74" s="119"/>
      <c r="CW74" s="119"/>
      <c r="CX74" s="119"/>
      <c r="CY74" s="2"/>
    </row>
    <row r="75" spans="1:103" ht="30.75" customHeight="1">
      <c r="A75" s="120" t="s">
        <v>563</v>
      </c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1" t="s">
        <v>258</v>
      </c>
      <c r="AG75" s="121"/>
      <c r="AH75" s="121"/>
      <c r="AI75" s="121"/>
      <c r="AJ75" s="121"/>
      <c r="AK75" s="121"/>
      <c r="AL75" s="121" t="s">
        <v>564</v>
      </c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2" t="s">
        <v>266</v>
      </c>
      <c r="BC75" s="122"/>
      <c r="BD75" s="122"/>
      <c r="BE75" s="122"/>
      <c r="BF75" s="122"/>
      <c r="BG75" s="122"/>
      <c r="BH75" s="122"/>
      <c r="BI75" s="122"/>
      <c r="BJ75" s="122"/>
      <c r="BK75" s="122"/>
      <c r="BL75" s="122"/>
      <c r="BM75" s="122"/>
      <c r="BN75" s="122"/>
      <c r="BO75" s="122"/>
      <c r="BP75" s="122"/>
      <c r="BQ75" s="122"/>
      <c r="BR75" s="122"/>
      <c r="BS75" s="122"/>
      <c r="BT75" s="122"/>
      <c r="BU75" s="122"/>
      <c r="BV75" s="122"/>
      <c r="BW75" s="122"/>
      <c r="BX75" s="119">
        <f>BX76</f>
        <v>2.67</v>
      </c>
      <c r="BY75" s="119"/>
      <c r="BZ75" s="119"/>
      <c r="CA75" s="119"/>
      <c r="CB75" s="119"/>
      <c r="CC75" s="119"/>
      <c r="CD75" s="119"/>
      <c r="CE75" s="119"/>
      <c r="CF75" s="119">
        <f>CX75-BX75</f>
        <v>-2.67</v>
      </c>
      <c r="CG75" s="119"/>
      <c r="CH75" s="119"/>
      <c r="CI75" s="119"/>
      <c r="CJ75" s="119"/>
      <c r="CK75" s="119"/>
      <c r="CL75" s="119"/>
      <c r="CM75" s="119"/>
      <c r="CN75" s="119"/>
      <c r="CO75" s="119"/>
      <c r="CP75" s="119"/>
      <c r="CQ75" s="119"/>
      <c r="CR75" s="119"/>
      <c r="CS75" s="119"/>
      <c r="CT75" s="119"/>
      <c r="CU75" s="119"/>
      <c r="CV75" s="119"/>
      <c r="CW75" s="119"/>
      <c r="CX75" s="119"/>
      <c r="CY75" s="2"/>
    </row>
    <row r="76" spans="1:103" ht="33" customHeight="1">
      <c r="A76" s="115" t="s">
        <v>563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6" t="s">
        <v>258</v>
      </c>
      <c r="AG76" s="116"/>
      <c r="AH76" s="116"/>
      <c r="AI76" s="116"/>
      <c r="AJ76" s="116"/>
      <c r="AK76" s="116"/>
      <c r="AL76" s="117" t="s">
        <v>571</v>
      </c>
      <c r="AM76" s="117"/>
      <c r="AN76" s="117"/>
      <c r="AO76" s="117"/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  <c r="AZ76" s="117"/>
      <c r="BA76" s="117"/>
      <c r="BB76" s="118" t="s">
        <v>266</v>
      </c>
      <c r="BC76" s="118"/>
      <c r="BD76" s="118"/>
      <c r="BE76" s="118"/>
      <c r="BF76" s="118"/>
      <c r="BG76" s="118"/>
      <c r="BH76" s="118"/>
      <c r="BI76" s="118"/>
      <c r="BJ76" s="118"/>
      <c r="BK76" s="118"/>
      <c r="BL76" s="118"/>
      <c r="BM76" s="118"/>
      <c r="BN76" s="118"/>
      <c r="BO76" s="118"/>
      <c r="BP76" s="118"/>
      <c r="BQ76" s="118"/>
      <c r="BR76" s="118"/>
      <c r="BS76" s="118"/>
      <c r="BT76" s="118"/>
      <c r="BU76" s="118"/>
      <c r="BV76" s="118"/>
      <c r="BW76" s="118"/>
      <c r="BX76" s="114">
        <v>2.67</v>
      </c>
      <c r="BY76" s="114"/>
      <c r="BZ76" s="114"/>
      <c r="CA76" s="114"/>
      <c r="CB76" s="114"/>
      <c r="CC76" s="114"/>
      <c r="CD76" s="114"/>
      <c r="CE76" s="114"/>
      <c r="CF76" s="114">
        <f>CX76-BX76</f>
        <v>-2.67</v>
      </c>
      <c r="CG76" s="114"/>
      <c r="CH76" s="114"/>
      <c r="CI76" s="114"/>
      <c r="CJ76" s="114"/>
      <c r="CK76" s="114"/>
      <c r="CL76" s="114"/>
      <c r="CM76" s="114"/>
      <c r="CN76" s="114"/>
      <c r="CO76" s="114"/>
      <c r="CP76" s="114"/>
      <c r="CQ76" s="114"/>
      <c r="CR76" s="114"/>
      <c r="CS76" s="114"/>
      <c r="CT76" s="114"/>
      <c r="CU76" s="114"/>
      <c r="CV76" s="114"/>
      <c r="CW76" s="114"/>
      <c r="CX76" s="114"/>
      <c r="CY76" s="2"/>
    </row>
    <row r="77" spans="1:103" s="20" customFormat="1" ht="47.25" customHeight="1">
      <c r="A77" s="134" t="s">
        <v>299</v>
      </c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11" t="s">
        <v>258</v>
      </c>
      <c r="AG77" s="111"/>
      <c r="AH77" s="111"/>
      <c r="AI77" s="111"/>
      <c r="AJ77" s="111"/>
      <c r="AK77" s="111"/>
      <c r="AL77" s="111" t="s">
        <v>300</v>
      </c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  <c r="AY77" s="111"/>
      <c r="AZ77" s="111"/>
      <c r="BA77" s="111"/>
      <c r="BB77" s="133">
        <f>BB78+BB85</f>
        <v>1788700</v>
      </c>
      <c r="BC77" s="133"/>
      <c r="BD77" s="133"/>
      <c r="BE77" s="133"/>
      <c r="BF77" s="133"/>
      <c r="BG77" s="133"/>
      <c r="BH77" s="133"/>
      <c r="BI77" s="133"/>
      <c r="BJ77" s="133"/>
      <c r="BK77" s="133"/>
      <c r="BL77" s="133"/>
      <c r="BM77" s="133"/>
      <c r="BN77" s="133"/>
      <c r="BO77" s="133"/>
      <c r="BP77" s="133"/>
      <c r="BQ77" s="133"/>
      <c r="BR77" s="133"/>
      <c r="BS77" s="133"/>
      <c r="BT77" s="133"/>
      <c r="BU77" s="133"/>
      <c r="BV77" s="133"/>
      <c r="BW77" s="133"/>
      <c r="BX77" s="132">
        <f>BX78</f>
        <v>456148.14</v>
      </c>
      <c r="BY77" s="132"/>
      <c r="BZ77" s="132"/>
      <c r="CA77" s="132"/>
      <c r="CB77" s="132"/>
      <c r="CC77" s="132"/>
      <c r="CD77" s="132"/>
      <c r="CE77" s="132"/>
      <c r="CF77" s="132">
        <f>BB77-BX77</f>
        <v>1332551.8599999999</v>
      </c>
      <c r="CG77" s="132"/>
      <c r="CH77" s="132"/>
      <c r="CI77" s="132"/>
      <c r="CJ77" s="132"/>
      <c r="CK77" s="132"/>
      <c r="CL77" s="132"/>
      <c r="CM77" s="132"/>
      <c r="CN77" s="132"/>
      <c r="CO77" s="132"/>
      <c r="CP77" s="132"/>
      <c r="CQ77" s="132"/>
      <c r="CR77" s="132"/>
      <c r="CS77" s="132"/>
      <c r="CT77" s="132"/>
      <c r="CU77" s="132"/>
      <c r="CV77" s="132"/>
      <c r="CW77" s="132"/>
      <c r="CX77" s="132"/>
      <c r="CY77" s="1">
        <f t="shared" si="3"/>
        <v>25.501657069379995</v>
      </c>
    </row>
    <row r="78" spans="1:103" s="20" customFormat="1" ht="93" customHeight="1">
      <c r="A78" s="134" t="s">
        <v>18</v>
      </c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26" t="s">
        <v>258</v>
      </c>
      <c r="AG78" s="126"/>
      <c r="AH78" s="126"/>
      <c r="AI78" s="126"/>
      <c r="AJ78" s="126"/>
      <c r="AK78" s="126"/>
      <c r="AL78" s="111" t="s">
        <v>220</v>
      </c>
      <c r="AM78" s="111"/>
      <c r="AN78" s="111"/>
      <c r="AO78" s="111"/>
      <c r="AP78" s="111"/>
      <c r="AQ78" s="111"/>
      <c r="AR78" s="111"/>
      <c r="AS78" s="111"/>
      <c r="AT78" s="111"/>
      <c r="AU78" s="111"/>
      <c r="AV78" s="111"/>
      <c r="AW78" s="111"/>
      <c r="AX78" s="111"/>
      <c r="AY78" s="111"/>
      <c r="AZ78" s="111"/>
      <c r="BA78" s="111"/>
      <c r="BB78" s="133">
        <f>BB79+BB83</f>
        <v>1741200</v>
      </c>
      <c r="BC78" s="133"/>
      <c r="BD78" s="133"/>
      <c r="BE78" s="133"/>
      <c r="BF78" s="133"/>
      <c r="BG78" s="133"/>
      <c r="BH78" s="133"/>
      <c r="BI78" s="133"/>
      <c r="BJ78" s="133"/>
      <c r="BK78" s="133"/>
      <c r="BL78" s="133"/>
      <c r="BM78" s="133"/>
      <c r="BN78" s="133"/>
      <c r="BO78" s="133"/>
      <c r="BP78" s="133"/>
      <c r="BQ78" s="133"/>
      <c r="BR78" s="133"/>
      <c r="BS78" s="133"/>
      <c r="BT78" s="133"/>
      <c r="BU78" s="133"/>
      <c r="BV78" s="133"/>
      <c r="BW78" s="133"/>
      <c r="BX78" s="132">
        <f>BX79+BX81</f>
        <v>456148.14</v>
      </c>
      <c r="BY78" s="132"/>
      <c r="BZ78" s="132"/>
      <c r="CA78" s="132"/>
      <c r="CB78" s="132"/>
      <c r="CC78" s="132"/>
      <c r="CD78" s="132"/>
      <c r="CE78" s="132"/>
      <c r="CF78" s="132">
        <f>BB78-BX78</f>
        <v>1285051.8599999999</v>
      </c>
      <c r="CG78" s="132"/>
      <c r="CH78" s="132"/>
      <c r="CI78" s="132"/>
      <c r="CJ78" s="132"/>
      <c r="CK78" s="132"/>
      <c r="CL78" s="132"/>
      <c r="CM78" s="132"/>
      <c r="CN78" s="132"/>
      <c r="CO78" s="132"/>
      <c r="CP78" s="132"/>
      <c r="CQ78" s="132"/>
      <c r="CR78" s="132"/>
      <c r="CS78" s="132"/>
      <c r="CT78" s="132"/>
      <c r="CU78" s="132"/>
      <c r="CV78" s="132"/>
      <c r="CW78" s="132"/>
      <c r="CX78" s="132"/>
      <c r="CY78" s="1">
        <f t="shared" si="3"/>
        <v>26.19734321157822</v>
      </c>
    </row>
    <row r="79" spans="1:103" ht="69.75" customHeight="1">
      <c r="A79" s="161" t="s">
        <v>22</v>
      </c>
      <c r="B79" s="161"/>
      <c r="C79" s="161"/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  <c r="AE79" s="161"/>
      <c r="AF79" s="136" t="s">
        <v>258</v>
      </c>
      <c r="AG79" s="136"/>
      <c r="AH79" s="136"/>
      <c r="AI79" s="136"/>
      <c r="AJ79" s="136"/>
      <c r="AK79" s="136"/>
      <c r="AL79" s="136" t="s">
        <v>301</v>
      </c>
      <c r="AM79" s="136"/>
      <c r="AN79" s="136"/>
      <c r="AO79" s="136"/>
      <c r="AP79" s="136"/>
      <c r="AQ79" s="136"/>
      <c r="AR79" s="136"/>
      <c r="AS79" s="136"/>
      <c r="AT79" s="136"/>
      <c r="AU79" s="136"/>
      <c r="AV79" s="136"/>
      <c r="AW79" s="136"/>
      <c r="AX79" s="136"/>
      <c r="AY79" s="136"/>
      <c r="AZ79" s="136"/>
      <c r="BA79" s="136"/>
      <c r="BB79" s="137">
        <f>BB80</f>
        <v>1319000</v>
      </c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  <c r="BT79" s="137"/>
      <c r="BU79" s="137"/>
      <c r="BV79" s="137"/>
      <c r="BW79" s="137"/>
      <c r="BX79" s="131">
        <f>BX80</f>
        <v>407888.96</v>
      </c>
      <c r="BY79" s="131"/>
      <c r="BZ79" s="131"/>
      <c r="CA79" s="131"/>
      <c r="CB79" s="131"/>
      <c r="CC79" s="131"/>
      <c r="CD79" s="131"/>
      <c r="CE79" s="131"/>
      <c r="CF79" s="132">
        <f>BB79-BX79</f>
        <v>911111.04</v>
      </c>
      <c r="CG79" s="132"/>
      <c r="CH79" s="132"/>
      <c r="CI79" s="132"/>
      <c r="CJ79" s="132"/>
      <c r="CK79" s="132"/>
      <c r="CL79" s="132"/>
      <c r="CM79" s="132"/>
      <c r="CN79" s="132"/>
      <c r="CO79" s="132"/>
      <c r="CP79" s="132"/>
      <c r="CQ79" s="132"/>
      <c r="CR79" s="132"/>
      <c r="CS79" s="132"/>
      <c r="CT79" s="132"/>
      <c r="CU79" s="132"/>
      <c r="CV79" s="132"/>
      <c r="CW79" s="132"/>
      <c r="CX79" s="132"/>
      <c r="CY79" s="1">
        <f t="shared" si="3"/>
        <v>30.924106141015923</v>
      </c>
    </row>
    <row r="80" spans="1:103" ht="87.75" customHeight="1">
      <c r="A80" s="167" t="s">
        <v>26</v>
      </c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  <c r="AA80" s="168"/>
      <c r="AB80" s="168"/>
      <c r="AC80" s="168"/>
      <c r="AD80" s="168"/>
      <c r="AE80" s="169"/>
      <c r="AF80" s="170" t="s">
        <v>258</v>
      </c>
      <c r="AG80" s="171"/>
      <c r="AH80" s="171"/>
      <c r="AI80" s="171"/>
      <c r="AJ80" s="171"/>
      <c r="AK80" s="172"/>
      <c r="AL80" s="183" t="s">
        <v>25</v>
      </c>
      <c r="AM80" s="184"/>
      <c r="AN80" s="184"/>
      <c r="AO80" s="184"/>
      <c r="AP80" s="184"/>
      <c r="AQ80" s="184"/>
      <c r="AR80" s="184"/>
      <c r="AS80" s="184"/>
      <c r="AT80" s="184"/>
      <c r="AU80" s="184"/>
      <c r="AV80" s="184"/>
      <c r="AW80" s="184"/>
      <c r="AX80" s="184"/>
      <c r="AY80" s="184"/>
      <c r="AZ80" s="184"/>
      <c r="BA80" s="185"/>
      <c r="BB80" s="186">
        <v>1319000</v>
      </c>
      <c r="BC80" s="187"/>
      <c r="BD80" s="187"/>
      <c r="BE80" s="187"/>
      <c r="BF80" s="187"/>
      <c r="BG80" s="187"/>
      <c r="BH80" s="187"/>
      <c r="BI80" s="187"/>
      <c r="BJ80" s="187"/>
      <c r="BK80" s="187"/>
      <c r="BL80" s="187"/>
      <c r="BM80" s="187"/>
      <c r="BN80" s="187"/>
      <c r="BO80" s="187"/>
      <c r="BP80" s="187"/>
      <c r="BQ80" s="187"/>
      <c r="BR80" s="187"/>
      <c r="BS80" s="187"/>
      <c r="BT80" s="187"/>
      <c r="BU80" s="187"/>
      <c r="BV80" s="187"/>
      <c r="BW80" s="188"/>
      <c r="BX80" s="189">
        <v>407888.96</v>
      </c>
      <c r="BY80" s="190"/>
      <c r="BZ80" s="190"/>
      <c r="CA80" s="190"/>
      <c r="CB80" s="190"/>
      <c r="CC80" s="190"/>
      <c r="CD80" s="190"/>
      <c r="CE80" s="191"/>
      <c r="CF80" s="192">
        <f>BB80-BX80</f>
        <v>911111.04</v>
      </c>
      <c r="CG80" s="193"/>
      <c r="CH80" s="193"/>
      <c r="CI80" s="193"/>
      <c r="CJ80" s="193"/>
      <c r="CK80" s="193"/>
      <c r="CL80" s="193"/>
      <c r="CM80" s="193"/>
      <c r="CN80" s="193"/>
      <c r="CO80" s="193"/>
      <c r="CP80" s="193"/>
      <c r="CQ80" s="193"/>
      <c r="CR80" s="193"/>
      <c r="CS80" s="193"/>
      <c r="CT80" s="193"/>
      <c r="CU80" s="193"/>
      <c r="CV80" s="193"/>
      <c r="CW80" s="193"/>
      <c r="CX80" s="194"/>
      <c r="CY80" s="1">
        <f>BX80/BB80*100</f>
        <v>30.924106141015923</v>
      </c>
    </row>
    <row r="81" spans="1:103" ht="87" customHeight="1">
      <c r="A81" s="163" t="s">
        <v>19</v>
      </c>
      <c r="B81" s="163"/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  <c r="AA81" s="163"/>
      <c r="AB81" s="163"/>
      <c r="AC81" s="163"/>
      <c r="AD81" s="163"/>
      <c r="AE81" s="163"/>
      <c r="AF81" s="111" t="s">
        <v>258</v>
      </c>
      <c r="AG81" s="111"/>
      <c r="AH81" s="111"/>
      <c r="AI81" s="111"/>
      <c r="AJ81" s="111"/>
      <c r="AK81" s="111"/>
      <c r="AL81" s="136" t="s">
        <v>302</v>
      </c>
      <c r="AM81" s="136"/>
      <c r="AN81" s="136"/>
      <c r="AO81" s="136"/>
      <c r="AP81" s="136"/>
      <c r="AQ81" s="136"/>
      <c r="AR81" s="136"/>
      <c r="AS81" s="136"/>
      <c r="AT81" s="136"/>
      <c r="AU81" s="136"/>
      <c r="AV81" s="136"/>
      <c r="AW81" s="136"/>
      <c r="AX81" s="136"/>
      <c r="AY81" s="136"/>
      <c r="AZ81" s="136"/>
      <c r="BA81" s="136"/>
      <c r="BB81" s="137" t="str">
        <f>BB82</f>
        <v>-</v>
      </c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  <c r="BT81" s="137"/>
      <c r="BU81" s="137"/>
      <c r="BV81" s="137"/>
      <c r="BW81" s="137"/>
      <c r="BX81" s="131">
        <f>BX82</f>
        <v>48259.18</v>
      </c>
      <c r="BY81" s="131"/>
      <c r="BZ81" s="131"/>
      <c r="CA81" s="131"/>
      <c r="CB81" s="131"/>
      <c r="CC81" s="131"/>
      <c r="CD81" s="131"/>
      <c r="CE81" s="131"/>
      <c r="CF81" s="132">
        <f>-BX81</f>
        <v>-48259.18</v>
      </c>
      <c r="CG81" s="132"/>
      <c r="CH81" s="132"/>
      <c r="CI81" s="132"/>
      <c r="CJ81" s="132"/>
      <c r="CK81" s="132"/>
      <c r="CL81" s="132"/>
      <c r="CM81" s="132"/>
      <c r="CN81" s="132"/>
      <c r="CO81" s="132"/>
      <c r="CP81" s="132"/>
      <c r="CQ81" s="132"/>
      <c r="CR81" s="132"/>
      <c r="CS81" s="132"/>
      <c r="CT81" s="132"/>
      <c r="CU81" s="132"/>
      <c r="CV81" s="132"/>
      <c r="CW81" s="132"/>
      <c r="CX81" s="132"/>
      <c r="CY81" s="1" t="e">
        <f t="shared" si="3"/>
        <v>#VALUE!</v>
      </c>
    </row>
    <row r="82" spans="1:103" ht="67.5" customHeight="1">
      <c r="A82" s="162" t="s">
        <v>20</v>
      </c>
      <c r="B82" s="162"/>
      <c r="C82" s="162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11" t="s">
        <v>258</v>
      </c>
      <c r="AG82" s="111"/>
      <c r="AH82" s="111"/>
      <c r="AI82" s="111"/>
      <c r="AJ82" s="111"/>
      <c r="AK82" s="111"/>
      <c r="AL82" s="164" t="s">
        <v>303</v>
      </c>
      <c r="AM82" s="164"/>
      <c r="AN82" s="164"/>
      <c r="AO82" s="164"/>
      <c r="AP82" s="164"/>
      <c r="AQ82" s="164"/>
      <c r="AR82" s="164"/>
      <c r="AS82" s="164"/>
      <c r="AT82" s="164"/>
      <c r="AU82" s="164"/>
      <c r="AV82" s="164"/>
      <c r="AW82" s="164"/>
      <c r="AX82" s="164"/>
      <c r="AY82" s="164"/>
      <c r="AZ82" s="164"/>
      <c r="BA82" s="164"/>
      <c r="BB82" s="165" t="s">
        <v>266</v>
      </c>
      <c r="BC82" s="165"/>
      <c r="BD82" s="165"/>
      <c r="BE82" s="165"/>
      <c r="BF82" s="165"/>
      <c r="BG82" s="165"/>
      <c r="BH82" s="165"/>
      <c r="BI82" s="165"/>
      <c r="BJ82" s="165"/>
      <c r="BK82" s="165"/>
      <c r="BL82" s="165"/>
      <c r="BM82" s="165"/>
      <c r="BN82" s="165"/>
      <c r="BO82" s="165"/>
      <c r="BP82" s="165"/>
      <c r="BQ82" s="165"/>
      <c r="BR82" s="165"/>
      <c r="BS82" s="165"/>
      <c r="BT82" s="165"/>
      <c r="BU82" s="165"/>
      <c r="BV82" s="165"/>
      <c r="BW82" s="165"/>
      <c r="BX82" s="123">
        <v>48259.18</v>
      </c>
      <c r="BY82" s="123"/>
      <c r="BZ82" s="123"/>
      <c r="CA82" s="123"/>
      <c r="CB82" s="123"/>
      <c r="CC82" s="123"/>
      <c r="CD82" s="123"/>
      <c r="CE82" s="123"/>
      <c r="CF82" s="112">
        <f>-BX82</f>
        <v>-48259.18</v>
      </c>
      <c r="CG82" s="112"/>
      <c r="CH82" s="112"/>
      <c r="CI82" s="112"/>
      <c r="CJ82" s="112"/>
      <c r="CK82" s="112"/>
      <c r="CL82" s="112"/>
      <c r="CM82" s="112"/>
      <c r="CN82" s="112"/>
      <c r="CO82" s="112"/>
      <c r="CP82" s="112"/>
      <c r="CQ82" s="112"/>
      <c r="CR82" s="112"/>
      <c r="CS82" s="112"/>
      <c r="CT82" s="112"/>
      <c r="CU82" s="112"/>
      <c r="CV82" s="112"/>
      <c r="CW82" s="112"/>
      <c r="CX82" s="112"/>
      <c r="CY82" s="1" t="e">
        <f t="shared" si="3"/>
        <v>#VALUE!</v>
      </c>
    </row>
    <row r="83" spans="1:103" s="20" customFormat="1" ht="48" customHeight="1">
      <c r="A83" s="110" t="s">
        <v>548</v>
      </c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1" t="s">
        <v>258</v>
      </c>
      <c r="AG83" s="111"/>
      <c r="AH83" s="111"/>
      <c r="AI83" s="111"/>
      <c r="AJ83" s="111"/>
      <c r="AK83" s="111"/>
      <c r="AL83" s="126" t="s">
        <v>549</v>
      </c>
      <c r="AM83" s="126"/>
      <c r="AN83" s="126"/>
      <c r="AO83" s="126"/>
      <c r="AP83" s="126"/>
      <c r="AQ83" s="126"/>
      <c r="AR83" s="126"/>
      <c r="AS83" s="126"/>
      <c r="AT83" s="126"/>
      <c r="AU83" s="126"/>
      <c r="AV83" s="126"/>
      <c r="AW83" s="126"/>
      <c r="AX83" s="126"/>
      <c r="AY83" s="126"/>
      <c r="AZ83" s="126"/>
      <c r="BA83" s="126"/>
      <c r="BB83" s="127">
        <f>BB84</f>
        <v>422200</v>
      </c>
      <c r="BC83" s="127"/>
      <c r="BD83" s="127"/>
      <c r="BE83" s="127"/>
      <c r="BF83" s="127"/>
      <c r="BG83" s="127"/>
      <c r="BH83" s="127"/>
      <c r="BI83" s="127"/>
      <c r="BJ83" s="127"/>
      <c r="BK83" s="127"/>
      <c r="BL83" s="127"/>
      <c r="BM83" s="127"/>
      <c r="BN83" s="127"/>
      <c r="BO83" s="127"/>
      <c r="BP83" s="127"/>
      <c r="BQ83" s="127"/>
      <c r="BR83" s="127"/>
      <c r="BS83" s="127"/>
      <c r="BT83" s="127"/>
      <c r="BU83" s="127"/>
      <c r="BV83" s="127"/>
      <c r="BW83" s="127"/>
      <c r="BX83" s="112" t="str">
        <f>BX84</f>
        <v>-</v>
      </c>
      <c r="BY83" s="112"/>
      <c r="BZ83" s="112"/>
      <c r="CA83" s="112"/>
      <c r="CB83" s="112"/>
      <c r="CC83" s="112"/>
      <c r="CD83" s="112"/>
      <c r="CE83" s="112"/>
      <c r="CF83" s="112">
        <f>BB83</f>
        <v>422200</v>
      </c>
      <c r="CG83" s="112"/>
      <c r="CH83" s="112"/>
      <c r="CI83" s="112"/>
      <c r="CJ83" s="112"/>
      <c r="CK83" s="112"/>
      <c r="CL83" s="112"/>
      <c r="CM83" s="112"/>
      <c r="CN83" s="112"/>
      <c r="CO83" s="112"/>
      <c r="CP83" s="112"/>
      <c r="CQ83" s="112"/>
      <c r="CR83" s="112"/>
      <c r="CS83" s="112"/>
      <c r="CT83" s="112"/>
      <c r="CU83" s="112"/>
      <c r="CV83" s="112"/>
      <c r="CW83" s="112"/>
      <c r="CX83" s="112"/>
      <c r="CY83" s="20" t="e">
        <f>BX83/BB83*100</f>
        <v>#VALUE!</v>
      </c>
    </row>
    <row r="84" spans="1:103" s="20" customFormat="1" ht="48" customHeight="1">
      <c r="A84" s="110" t="s">
        <v>524</v>
      </c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1" t="s">
        <v>258</v>
      </c>
      <c r="AG84" s="111"/>
      <c r="AH84" s="111"/>
      <c r="AI84" s="111"/>
      <c r="AJ84" s="111"/>
      <c r="AK84" s="111"/>
      <c r="AL84" s="126" t="s">
        <v>550</v>
      </c>
      <c r="AM84" s="126"/>
      <c r="AN84" s="126"/>
      <c r="AO84" s="126"/>
      <c r="AP84" s="126"/>
      <c r="AQ84" s="126"/>
      <c r="AR84" s="126"/>
      <c r="AS84" s="126"/>
      <c r="AT84" s="126"/>
      <c r="AU84" s="126"/>
      <c r="AV84" s="126"/>
      <c r="AW84" s="126"/>
      <c r="AX84" s="126"/>
      <c r="AY84" s="126"/>
      <c r="AZ84" s="126"/>
      <c r="BA84" s="126"/>
      <c r="BB84" s="127">
        <v>422200</v>
      </c>
      <c r="BC84" s="127"/>
      <c r="BD84" s="127"/>
      <c r="BE84" s="127"/>
      <c r="BF84" s="127"/>
      <c r="BG84" s="127"/>
      <c r="BH84" s="127"/>
      <c r="BI84" s="127"/>
      <c r="BJ84" s="127"/>
      <c r="BK84" s="127"/>
      <c r="BL84" s="127"/>
      <c r="BM84" s="127"/>
      <c r="BN84" s="127"/>
      <c r="BO84" s="127"/>
      <c r="BP84" s="127"/>
      <c r="BQ84" s="127"/>
      <c r="BR84" s="127"/>
      <c r="BS84" s="127"/>
      <c r="BT84" s="127"/>
      <c r="BU84" s="127"/>
      <c r="BV84" s="127"/>
      <c r="BW84" s="127"/>
      <c r="BX84" s="112" t="str">
        <f>BX85</f>
        <v>-</v>
      </c>
      <c r="BY84" s="112"/>
      <c r="BZ84" s="112"/>
      <c r="CA84" s="112"/>
      <c r="CB84" s="112"/>
      <c r="CC84" s="112"/>
      <c r="CD84" s="112"/>
      <c r="CE84" s="112"/>
      <c r="CF84" s="112">
        <f>BB84</f>
        <v>422200</v>
      </c>
      <c r="CG84" s="112"/>
      <c r="CH84" s="112"/>
      <c r="CI84" s="112"/>
      <c r="CJ84" s="112"/>
      <c r="CK84" s="112"/>
      <c r="CL84" s="112"/>
      <c r="CM84" s="112"/>
      <c r="CN84" s="112"/>
      <c r="CO84" s="112"/>
      <c r="CP84" s="112"/>
      <c r="CQ84" s="112"/>
      <c r="CR84" s="112"/>
      <c r="CS84" s="112"/>
      <c r="CT84" s="112"/>
      <c r="CU84" s="112"/>
      <c r="CV84" s="112"/>
      <c r="CW84" s="112"/>
      <c r="CX84" s="112"/>
      <c r="CY84" s="20" t="e">
        <f>BX84/BB84*100</f>
        <v>#VALUE!</v>
      </c>
    </row>
    <row r="85" spans="1:103" s="12" customFormat="1" ht="48.75" customHeight="1">
      <c r="A85" s="163" t="s">
        <v>224</v>
      </c>
      <c r="B85" s="163"/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  <c r="Z85" s="163"/>
      <c r="AA85" s="163"/>
      <c r="AB85" s="163"/>
      <c r="AC85" s="163"/>
      <c r="AD85" s="163"/>
      <c r="AE85" s="163"/>
      <c r="AF85" s="111" t="s">
        <v>258</v>
      </c>
      <c r="AG85" s="111"/>
      <c r="AH85" s="111"/>
      <c r="AI85" s="111"/>
      <c r="AJ85" s="111"/>
      <c r="AK85" s="111"/>
      <c r="AL85" s="136" t="s">
        <v>225</v>
      </c>
      <c r="AM85" s="136"/>
      <c r="AN85" s="136"/>
      <c r="AO85" s="136"/>
      <c r="AP85" s="136"/>
      <c r="AQ85" s="136"/>
      <c r="AR85" s="136"/>
      <c r="AS85" s="136"/>
      <c r="AT85" s="136"/>
      <c r="AU85" s="136"/>
      <c r="AV85" s="136"/>
      <c r="AW85" s="136"/>
      <c r="AX85" s="136"/>
      <c r="AY85" s="136"/>
      <c r="AZ85" s="136"/>
      <c r="BA85" s="136"/>
      <c r="BB85" s="137">
        <f>BB86</f>
        <v>47500</v>
      </c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  <c r="BT85" s="137"/>
      <c r="BU85" s="137"/>
      <c r="BV85" s="137"/>
      <c r="BW85" s="137"/>
      <c r="BX85" s="131" t="str">
        <f>BX86</f>
        <v>-</v>
      </c>
      <c r="BY85" s="131"/>
      <c r="BZ85" s="131"/>
      <c r="CA85" s="131"/>
      <c r="CB85" s="131"/>
      <c r="CC85" s="131"/>
      <c r="CD85" s="131"/>
      <c r="CE85" s="131"/>
      <c r="CF85" s="132">
        <f>BB85</f>
        <v>47500</v>
      </c>
      <c r="CG85" s="132"/>
      <c r="CH85" s="132"/>
      <c r="CI85" s="132"/>
      <c r="CJ85" s="132"/>
      <c r="CK85" s="132"/>
      <c r="CL85" s="132"/>
      <c r="CM85" s="132"/>
      <c r="CN85" s="132"/>
      <c r="CO85" s="132"/>
      <c r="CP85" s="132"/>
      <c r="CQ85" s="132"/>
      <c r="CR85" s="132"/>
      <c r="CS85" s="132"/>
      <c r="CT85" s="132"/>
      <c r="CU85" s="132"/>
      <c r="CV85" s="132"/>
      <c r="CW85" s="132"/>
      <c r="CX85" s="132"/>
      <c r="CY85" s="1" t="e">
        <f t="shared" si="3"/>
        <v>#VALUE!</v>
      </c>
    </row>
    <row r="86" spans="1:103" ht="48" customHeight="1">
      <c r="A86" s="162" t="s">
        <v>228</v>
      </c>
      <c r="B86" s="162"/>
      <c r="C86" s="162"/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162"/>
      <c r="AA86" s="162"/>
      <c r="AB86" s="162"/>
      <c r="AC86" s="162"/>
      <c r="AD86" s="162"/>
      <c r="AE86" s="162"/>
      <c r="AF86" s="111" t="s">
        <v>258</v>
      </c>
      <c r="AG86" s="111"/>
      <c r="AH86" s="111"/>
      <c r="AI86" s="111"/>
      <c r="AJ86" s="111"/>
      <c r="AK86" s="111"/>
      <c r="AL86" s="164" t="s">
        <v>226</v>
      </c>
      <c r="AM86" s="164"/>
      <c r="AN86" s="164"/>
      <c r="AO86" s="164"/>
      <c r="AP86" s="164"/>
      <c r="AQ86" s="164"/>
      <c r="AR86" s="164"/>
      <c r="AS86" s="164"/>
      <c r="AT86" s="164"/>
      <c r="AU86" s="164"/>
      <c r="AV86" s="164"/>
      <c r="AW86" s="164"/>
      <c r="AX86" s="164"/>
      <c r="AY86" s="164"/>
      <c r="AZ86" s="164"/>
      <c r="BA86" s="164"/>
      <c r="BB86" s="165">
        <f>BB87</f>
        <v>47500</v>
      </c>
      <c r="BC86" s="165"/>
      <c r="BD86" s="165"/>
      <c r="BE86" s="165"/>
      <c r="BF86" s="165"/>
      <c r="BG86" s="165"/>
      <c r="BH86" s="165"/>
      <c r="BI86" s="165"/>
      <c r="BJ86" s="165"/>
      <c r="BK86" s="165"/>
      <c r="BL86" s="165"/>
      <c r="BM86" s="165"/>
      <c r="BN86" s="165"/>
      <c r="BO86" s="165"/>
      <c r="BP86" s="165"/>
      <c r="BQ86" s="165"/>
      <c r="BR86" s="165"/>
      <c r="BS86" s="165"/>
      <c r="BT86" s="165"/>
      <c r="BU86" s="165"/>
      <c r="BV86" s="165"/>
      <c r="BW86" s="165"/>
      <c r="BX86" s="123" t="str">
        <f>BX87</f>
        <v>-</v>
      </c>
      <c r="BY86" s="123"/>
      <c r="BZ86" s="123"/>
      <c r="CA86" s="123"/>
      <c r="CB86" s="123"/>
      <c r="CC86" s="123"/>
      <c r="CD86" s="123"/>
      <c r="CE86" s="123"/>
      <c r="CF86" s="112">
        <f>BB86</f>
        <v>47500</v>
      </c>
      <c r="CG86" s="112"/>
      <c r="CH86" s="112"/>
      <c r="CI86" s="112"/>
      <c r="CJ86" s="112"/>
      <c r="CK86" s="112"/>
      <c r="CL86" s="112"/>
      <c r="CM86" s="112"/>
      <c r="CN86" s="112"/>
      <c r="CO86" s="112"/>
      <c r="CP86" s="112"/>
      <c r="CQ86" s="112"/>
      <c r="CR86" s="112"/>
      <c r="CS86" s="112"/>
      <c r="CT86" s="112"/>
      <c r="CU86" s="112"/>
      <c r="CV86" s="112"/>
      <c r="CW86" s="112"/>
      <c r="CX86" s="112"/>
      <c r="CY86" s="1" t="e">
        <f t="shared" si="3"/>
        <v>#VALUE!</v>
      </c>
    </row>
    <row r="87" spans="1:103" ht="60.75" customHeight="1">
      <c r="A87" s="162" t="s">
        <v>227</v>
      </c>
      <c r="B87" s="162"/>
      <c r="C87" s="162"/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2"/>
      <c r="Z87" s="162"/>
      <c r="AA87" s="162"/>
      <c r="AB87" s="162"/>
      <c r="AC87" s="162"/>
      <c r="AD87" s="162"/>
      <c r="AE87" s="162"/>
      <c r="AF87" s="111" t="s">
        <v>258</v>
      </c>
      <c r="AG87" s="111"/>
      <c r="AH87" s="111"/>
      <c r="AI87" s="111"/>
      <c r="AJ87" s="111"/>
      <c r="AK87" s="111"/>
      <c r="AL87" s="164" t="s">
        <v>223</v>
      </c>
      <c r="AM87" s="164"/>
      <c r="AN87" s="164"/>
      <c r="AO87" s="164"/>
      <c r="AP87" s="164"/>
      <c r="AQ87" s="164"/>
      <c r="AR87" s="164"/>
      <c r="AS87" s="164"/>
      <c r="AT87" s="164"/>
      <c r="AU87" s="164"/>
      <c r="AV87" s="164"/>
      <c r="AW87" s="164"/>
      <c r="AX87" s="164"/>
      <c r="AY87" s="164"/>
      <c r="AZ87" s="164"/>
      <c r="BA87" s="164"/>
      <c r="BB87" s="165">
        <v>47500</v>
      </c>
      <c r="BC87" s="165"/>
      <c r="BD87" s="165"/>
      <c r="BE87" s="165"/>
      <c r="BF87" s="165"/>
      <c r="BG87" s="165"/>
      <c r="BH87" s="165"/>
      <c r="BI87" s="165"/>
      <c r="BJ87" s="165"/>
      <c r="BK87" s="165"/>
      <c r="BL87" s="165"/>
      <c r="BM87" s="165"/>
      <c r="BN87" s="165"/>
      <c r="BO87" s="165"/>
      <c r="BP87" s="165"/>
      <c r="BQ87" s="165"/>
      <c r="BR87" s="165"/>
      <c r="BS87" s="165"/>
      <c r="BT87" s="165"/>
      <c r="BU87" s="165"/>
      <c r="BV87" s="165"/>
      <c r="BW87" s="165"/>
      <c r="BX87" s="123" t="s">
        <v>266</v>
      </c>
      <c r="BY87" s="123"/>
      <c r="BZ87" s="123"/>
      <c r="CA87" s="123"/>
      <c r="CB87" s="123"/>
      <c r="CC87" s="123"/>
      <c r="CD87" s="123"/>
      <c r="CE87" s="123"/>
      <c r="CF87" s="112">
        <f>BB87</f>
        <v>47500</v>
      </c>
      <c r="CG87" s="112"/>
      <c r="CH87" s="112"/>
      <c r="CI87" s="112"/>
      <c r="CJ87" s="112"/>
      <c r="CK87" s="112"/>
      <c r="CL87" s="112"/>
      <c r="CM87" s="112"/>
      <c r="CN87" s="112"/>
      <c r="CO87" s="112"/>
      <c r="CP87" s="112"/>
      <c r="CQ87" s="112"/>
      <c r="CR87" s="112"/>
      <c r="CS87" s="112"/>
      <c r="CT87" s="112"/>
      <c r="CU87" s="112"/>
      <c r="CV87" s="112"/>
      <c r="CW87" s="112"/>
      <c r="CX87" s="112"/>
      <c r="CY87" s="1" t="e">
        <f t="shared" si="3"/>
        <v>#VALUE!</v>
      </c>
    </row>
    <row r="88" spans="1:103" ht="42" customHeight="1">
      <c r="A88" s="134" t="s">
        <v>380</v>
      </c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4"/>
      <c r="AC88" s="134"/>
      <c r="AD88" s="134"/>
      <c r="AE88" s="134"/>
      <c r="AF88" s="111" t="s">
        <v>258</v>
      </c>
      <c r="AG88" s="111"/>
      <c r="AH88" s="111"/>
      <c r="AI88" s="111"/>
      <c r="AJ88" s="111"/>
      <c r="AK88" s="111"/>
      <c r="AL88" s="136" t="s">
        <v>405</v>
      </c>
      <c r="AM88" s="136"/>
      <c r="AN88" s="136"/>
      <c r="AO88" s="136"/>
      <c r="AP88" s="136"/>
      <c r="AQ88" s="136"/>
      <c r="AR88" s="136"/>
      <c r="AS88" s="136"/>
      <c r="AT88" s="136"/>
      <c r="AU88" s="136"/>
      <c r="AV88" s="136"/>
      <c r="AW88" s="136"/>
      <c r="AX88" s="136"/>
      <c r="AY88" s="136"/>
      <c r="AZ88" s="136"/>
      <c r="BA88" s="136"/>
      <c r="BB88" s="137">
        <f>BB89</f>
        <v>475200</v>
      </c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  <c r="BT88" s="137"/>
      <c r="BU88" s="137"/>
      <c r="BV88" s="137"/>
      <c r="BW88" s="137"/>
      <c r="BX88" s="131">
        <f>BX89</f>
        <v>475139.63</v>
      </c>
      <c r="BY88" s="131"/>
      <c r="BZ88" s="131"/>
      <c r="CA88" s="131"/>
      <c r="CB88" s="131"/>
      <c r="CC88" s="131"/>
      <c r="CD88" s="131"/>
      <c r="CE88" s="131"/>
      <c r="CF88" s="132">
        <f>BB88-BX88</f>
        <v>60.36999999999534</v>
      </c>
      <c r="CG88" s="132"/>
      <c r="CH88" s="132"/>
      <c r="CI88" s="132"/>
      <c r="CJ88" s="132"/>
      <c r="CK88" s="132"/>
      <c r="CL88" s="132"/>
      <c r="CM88" s="132"/>
      <c r="CN88" s="132"/>
      <c r="CO88" s="132"/>
      <c r="CP88" s="132"/>
      <c r="CQ88" s="132"/>
      <c r="CR88" s="132"/>
      <c r="CS88" s="132"/>
      <c r="CT88" s="132"/>
      <c r="CU88" s="132"/>
      <c r="CV88" s="132"/>
      <c r="CW88" s="132"/>
      <c r="CX88" s="132"/>
      <c r="CY88" s="1">
        <f t="shared" si="3"/>
        <v>99.98729587542088</v>
      </c>
    </row>
    <row r="89" spans="1:103" ht="71.25" customHeight="1">
      <c r="A89" s="162" t="s">
        <v>230</v>
      </c>
      <c r="B89" s="162"/>
      <c r="C89" s="162"/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11" t="s">
        <v>258</v>
      </c>
      <c r="AG89" s="111"/>
      <c r="AH89" s="111"/>
      <c r="AI89" s="111"/>
      <c r="AJ89" s="111"/>
      <c r="AK89" s="111"/>
      <c r="AL89" s="164" t="s">
        <v>404</v>
      </c>
      <c r="AM89" s="164"/>
      <c r="AN89" s="164"/>
      <c r="AO89" s="164"/>
      <c r="AP89" s="164"/>
      <c r="AQ89" s="164"/>
      <c r="AR89" s="164"/>
      <c r="AS89" s="164"/>
      <c r="AT89" s="164"/>
      <c r="AU89" s="164"/>
      <c r="AV89" s="164"/>
      <c r="AW89" s="164"/>
      <c r="AX89" s="164"/>
      <c r="AY89" s="164"/>
      <c r="AZ89" s="164"/>
      <c r="BA89" s="164"/>
      <c r="BB89" s="165">
        <f>BB90</f>
        <v>475200</v>
      </c>
      <c r="BC89" s="165"/>
      <c r="BD89" s="165"/>
      <c r="BE89" s="165"/>
      <c r="BF89" s="165"/>
      <c r="BG89" s="165"/>
      <c r="BH89" s="165"/>
      <c r="BI89" s="165"/>
      <c r="BJ89" s="165"/>
      <c r="BK89" s="165"/>
      <c r="BL89" s="165"/>
      <c r="BM89" s="165"/>
      <c r="BN89" s="165"/>
      <c r="BO89" s="165"/>
      <c r="BP89" s="165"/>
      <c r="BQ89" s="165"/>
      <c r="BR89" s="165"/>
      <c r="BS89" s="165"/>
      <c r="BT89" s="165"/>
      <c r="BU89" s="165"/>
      <c r="BV89" s="165"/>
      <c r="BW89" s="165"/>
      <c r="BX89" s="123">
        <f>BX91</f>
        <v>475139.63</v>
      </c>
      <c r="BY89" s="123"/>
      <c r="BZ89" s="123"/>
      <c r="CA89" s="123"/>
      <c r="CB89" s="123"/>
      <c r="CC89" s="123"/>
      <c r="CD89" s="123"/>
      <c r="CE89" s="123"/>
      <c r="CF89" s="112">
        <f>BB89-BX89</f>
        <v>60.36999999999534</v>
      </c>
      <c r="CG89" s="112"/>
      <c r="CH89" s="112"/>
      <c r="CI89" s="112"/>
      <c r="CJ89" s="112"/>
      <c r="CK89" s="112"/>
      <c r="CL89" s="112"/>
      <c r="CM89" s="112"/>
      <c r="CN89" s="112"/>
      <c r="CO89" s="112"/>
      <c r="CP89" s="112"/>
      <c r="CQ89" s="112"/>
      <c r="CR89" s="112"/>
      <c r="CS89" s="112"/>
      <c r="CT89" s="112"/>
      <c r="CU89" s="112"/>
      <c r="CV89" s="112"/>
      <c r="CW89" s="112"/>
      <c r="CX89" s="112"/>
      <c r="CY89" s="1">
        <f t="shared" si="3"/>
        <v>99.98729587542088</v>
      </c>
    </row>
    <row r="90" spans="1:103" ht="43.5" customHeight="1">
      <c r="A90" s="162" t="s">
        <v>229</v>
      </c>
      <c r="B90" s="162"/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  <c r="AA90" s="162"/>
      <c r="AB90" s="162"/>
      <c r="AC90" s="162"/>
      <c r="AD90" s="162"/>
      <c r="AE90" s="162"/>
      <c r="AF90" s="111" t="s">
        <v>258</v>
      </c>
      <c r="AG90" s="111"/>
      <c r="AH90" s="111"/>
      <c r="AI90" s="111"/>
      <c r="AJ90" s="111"/>
      <c r="AK90" s="111"/>
      <c r="AL90" s="164" t="s">
        <v>403</v>
      </c>
      <c r="AM90" s="164"/>
      <c r="AN90" s="164"/>
      <c r="AO90" s="164"/>
      <c r="AP90" s="164"/>
      <c r="AQ90" s="164"/>
      <c r="AR90" s="164"/>
      <c r="AS90" s="164"/>
      <c r="AT90" s="164"/>
      <c r="AU90" s="164"/>
      <c r="AV90" s="164"/>
      <c r="AW90" s="164"/>
      <c r="AX90" s="164"/>
      <c r="AY90" s="164"/>
      <c r="AZ90" s="164"/>
      <c r="BA90" s="164"/>
      <c r="BB90" s="165">
        <f>BB91</f>
        <v>475200</v>
      </c>
      <c r="BC90" s="165"/>
      <c r="BD90" s="165"/>
      <c r="BE90" s="165"/>
      <c r="BF90" s="165"/>
      <c r="BG90" s="165"/>
      <c r="BH90" s="165"/>
      <c r="BI90" s="165"/>
      <c r="BJ90" s="165"/>
      <c r="BK90" s="165"/>
      <c r="BL90" s="165"/>
      <c r="BM90" s="165"/>
      <c r="BN90" s="165"/>
      <c r="BO90" s="165"/>
      <c r="BP90" s="165"/>
      <c r="BQ90" s="165"/>
      <c r="BR90" s="165"/>
      <c r="BS90" s="165"/>
      <c r="BT90" s="165"/>
      <c r="BU90" s="165"/>
      <c r="BV90" s="165"/>
      <c r="BW90" s="165"/>
      <c r="BX90" s="123">
        <f>BX91</f>
        <v>475139.63</v>
      </c>
      <c r="BY90" s="123"/>
      <c r="BZ90" s="123"/>
      <c r="CA90" s="123"/>
      <c r="CB90" s="123"/>
      <c r="CC90" s="123"/>
      <c r="CD90" s="123"/>
      <c r="CE90" s="123"/>
      <c r="CF90" s="112">
        <f>BB90-BX90</f>
        <v>60.36999999999534</v>
      </c>
      <c r="CG90" s="112"/>
      <c r="CH90" s="112"/>
      <c r="CI90" s="112"/>
      <c r="CJ90" s="112"/>
      <c r="CK90" s="112"/>
      <c r="CL90" s="112"/>
      <c r="CM90" s="112"/>
      <c r="CN90" s="112"/>
      <c r="CO90" s="112"/>
      <c r="CP90" s="112"/>
      <c r="CQ90" s="112"/>
      <c r="CR90" s="112"/>
      <c r="CS90" s="112"/>
      <c r="CT90" s="112"/>
      <c r="CU90" s="112"/>
      <c r="CV90" s="112"/>
      <c r="CW90" s="112"/>
      <c r="CX90" s="112"/>
      <c r="CY90" s="1">
        <f t="shared" si="3"/>
        <v>99.98729587542088</v>
      </c>
    </row>
    <row r="91" spans="1:103" ht="52.5" customHeight="1">
      <c r="A91" s="162" t="s">
        <v>172</v>
      </c>
      <c r="B91" s="162"/>
      <c r="C91" s="162"/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162"/>
      <c r="AF91" s="111" t="s">
        <v>258</v>
      </c>
      <c r="AG91" s="111"/>
      <c r="AH91" s="111"/>
      <c r="AI91" s="111"/>
      <c r="AJ91" s="111"/>
      <c r="AK91" s="111"/>
      <c r="AL91" s="164" t="s">
        <v>27</v>
      </c>
      <c r="AM91" s="164"/>
      <c r="AN91" s="164"/>
      <c r="AO91" s="164"/>
      <c r="AP91" s="164"/>
      <c r="AQ91" s="164"/>
      <c r="AR91" s="164"/>
      <c r="AS91" s="164"/>
      <c r="AT91" s="164"/>
      <c r="AU91" s="164"/>
      <c r="AV91" s="164"/>
      <c r="AW91" s="164"/>
      <c r="AX91" s="164"/>
      <c r="AY91" s="164"/>
      <c r="AZ91" s="164"/>
      <c r="BA91" s="164"/>
      <c r="BB91" s="165">
        <v>475200</v>
      </c>
      <c r="BC91" s="165"/>
      <c r="BD91" s="165"/>
      <c r="BE91" s="165"/>
      <c r="BF91" s="165"/>
      <c r="BG91" s="165"/>
      <c r="BH91" s="165"/>
      <c r="BI91" s="165"/>
      <c r="BJ91" s="165"/>
      <c r="BK91" s="165"/>
      <c r="BL91" s="165"/>
      <c r="BM91" s="165"/>
      <c r="BN91" s="165"/>
      <c r="BO91" s="165"/>
      <c r="BP91" s="165"/>
      <c r="BQ91" s="165"/>
      <c r="BR91" s="165"/>
      <c r="BS91" s="165"/>
      <c r="BT91" s="165"/>
      <c r="BU91" s="165"/>
      <c r="BV91" s="165"/>
      <c r="BW91" s="165"/>
      <c r="BX91" s="123">
        <v>475139.63</v>
      </c>
      <c r="BY91" s="123"/>
      <c r="BZ91" s="123"/>
      <c r="CA91" s="123"/>
      <c r="CB91" s="123"/>
      <c r="CC91" s="123"/>
      <c r="CD91" s="123"/>
      <c r="CE91" s="123"/>
      <c r="CF91" s="112">
        <f>BB91-BX91</f>
        <v>60.36999999999534</v>
      </c>
      <c r="CG91" s="112"/>
      <c r="CH91" s="112"/>
      <c r="CI91" s="112"/>
      <c r="CJ91" s="112"/>
      <c r="CK91" s="112"/>
      <c r="CL91" s="112"/>
      <c r="CM91" s="112"/>
      <c r="CN91" s="112"/>
      <c r="CO91" s="112"/>
      <c r="CP91" s="112"/>
      <c r="CQ91" s="112"/>
      <c r="CR91" s="112"/>
      <c r="CS91" s="112"/>
      <c r="CT91" s="112"/>
      <c r="CU91" s="112"/>
      <c r="CV91" s="112"/>
      <c r="CW91" s="112"/>
      <c r="CX91" s="112"/>
      <c r="CY91" s="1">
        <f t="shared" si="3"/>
        <v>99.98729587542088</v>
      </c>
    </row>
    <row r="92" spans="1:103" s="21" customFormat="1" ht="28.5" customHeight="1">
      <c r="A92" s="129" t="s">
        <v>17</v>
      </c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  <c r="AF92" s="130" t="s">
        <v>258</v>
      </c>
      <c r="AG92" s="130"/>
      <c r="AH92" s="130"/>
      <c r="AI92" s="130"/>
      <c r="AJ92" s="130"/>
      <c r="AK92" s="130"/>
      <c r="AL92" s="130" t="s">
        <v>574</v>
      </c>
      <c r="AM92" s="130"/>
      <c r="AN92" s="130"/>
      <c r="AO92" s="130"/>
      <c r="AP92" s="130"/>
      <c r="AQ92" s="130"/>
      <c r="AR92" s="130"/>
      <c r="AS92" s="130"/>
      <c r="AT92" s="130"/>
      <c r="AU92" s="130"/>
      <c r="AV92" s="130"/>
      <c r="AW92" s="130"/>
      <c r="AX92" s="130"/>
      <c r="AY92" s="130"/>
      <c r="AZ92" s="130"/>
      <c r="BA92" s="130"/>
      <c r="BB92" s="138">
        <f>BB95</f>
        <v>34100</v>
      </c>
      <c r="BC92" s="138"/>
      <c r="BD92" s="138"/>
      <c r="BE92" s="138"/>
      <c r="BF92" s="138"/>
      <c r="BG92" s="138"/>
      <c r="BH92" s="138"/>
      <c r="BI92" s="138"/>
      <c r="BJ92" s="138"/>
      <c r="BK92" s="138"/>
      <c r="BL92" s="138"/>
      <c r="BM92" s="138"/>
      <c r="BN92" s="138"/>
      <c r="BO92" s="138"/>
      <c r="BP92" s="138"/>
      <c r="BQ92" s="138"/>
      <c r="BR92" s="138"/>
      <c r="BS92" s="138"/>
      <c r="BT92" s="138"/>
      <c r="BU92" s="138"/>
      <c r="BV92" s="138"/>
      <c r="BW92" s="138"/>
      <c r="BX92" s="181">
        <f>BX93+BX95</f>
        <v>60400</v>
      </c>
      <c r="BY92" s="181"/>
      <c r="BZ92" s="181"/>
      <c r="CA92" s="181"/>
      <c r="CB92" s="181"/>
      <c r="CC92" s="181"/>
      <c r="CD92" s="181"/>
      <c r="CE92" s="181"/>
      <c r="CF92" s="181">
        <f>BB92-BX92</f>
        <v>-26300</v>
      </c>
      <c r="CG92" s="181"/>
      <c r="CH92" s="181"/>
      <c r="CI92" s="181"/>
      <c r="CJ92" s="181"/>
      <c r="CK92" s="181"/>
      <c r="CL92" s="181"/>
      <c r="CM92" s="181"/>
      <c r="CN92" s="181"/>
      <c r="CO92" s="181"/>
      <c r="CP92" s="181"/>
      <c r="CQ92" s="181"/>
      <c r="CR92" s="181"/>
      <c r="CS92" s="181"/>
      <c r="CT92" s="181"/>
      <c r="CU92" s="181"/>
      <c r="CV92" s="181"/>
      <c r="CW92" s="181"/>
      <c r="CX92" s="181"/>
      <c r="CY92" s="22">
        <f>BX92/BB92*100</f>
        <v>177.12609970674487</v>
      </c>
    </row>
    <row r="93" spans="1:103" s="20" customFormat="1" ht="51.75" customHeight="1">
      <c r="A93" s="110" t="s">
        <v>525</v>
      </c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26" t="s">
        <v>258</v>
      </c>
      <c r="AG93" s="126"/>
      <c r="AH93" s="126"/>
      <c r="AI93" s="126"/>
      <c r="AJ93" s="126"/>
      <c r="AK93" s="126"/>
      <c r="AL93" s="126" t="s">
        <v>573</v>
      </c>
      <c r="AM93" s="126"/>
      <c r="AN93" s="126"/>
      <c r="AO93" s="126"/>
      <c r="AP93" s="126"/>
      <c r="AQ93" s="126"/>
      <c r="AR93" s="126"/>
      <c r="AS93" s="126"/>
      <c r="AT93" s="126"/>
      <c r="AU93" s="126"/>
      <c r="AV93" s="126"/>
      <c r="AW93" s="126"/>
      <c r="AX93" s="126"/>
      <c r="AY93" s="126"/>
      <c r="AZ93" s="126"/>
      <c r="BA93" s="126"/>
      <c r="BB93" s="127" t="s">
        <v>266</v>
      </c>
      <c r="BC93" s="127"/>
      <c r="BD93" s="127"/>
      <c r="BE93" s="127"/>
      <c r="BF93" s="127"/>
      <c r="BG93" s="127"/>
      <c r="BH93" s="127"/>
      <c r="BI93" s="127"/>
      <c r="BJ93" s="127"/>
      <c r="BK93" s="127"/>
      <c r="BL93" s="127"/>
      <c r="BM93" s="127"/>
      <c r="BN93" s="127"/>
      <c r="BO93" s="127"/>
      <c r="BP93" s="127"/>
      <c r="BQ93" s="127"/>
      <c r="BR93" s="127"/>
      <c r="BS93" s="127"/>
      <c r="BT93" s="127"/>
      <c r="BU93" s="127"/>
      <c r="BV93" s="127"/>
      <c r="BW93" s="127"/>
      <c r="BX93" s="112">
        <f>BX94</f>
        <v>60000</v>
      </c>
      <c r="BY93" s="112"/>
      <c r="BZ93" s="112"/>
      <c r="CA93" s="112"/>
      <c r="CB93" s="112"/>
      <c r="CC93" s="112"/>
      <c r="CD93" s="112"/>
      <c r="CE93" s="112"/>
      <c r="CF93" s="112">
        <f>-BX93</f>
        <v>-60000</v>
      </c>
      <c r="CG93" s="112"/>
      <c r="CH93" s="112"/>
      <c r="CI93" s="112"/>
      <c r="CJ93" s="112"/>
      <c r="CK93" s="112"/>
      <c r="CL93" s="112"/>
      <c r="CM93" s="112"/>
      <c r="CN93" s="112"/>
      <c r="CO93" s="112"/>
      <c r="CP93" s="112"/>
      <c r="CQ93" s="112"/>
      <c r="CR93" s="112"/>
      <c r="CS93" s="112"/>
      <c r="CT93" s="112"/>
      <c r="CU93" s="112"/>
      <c r="CV93" s="112"/>
      <c r="CW93" s="112"/>
      <c r="CX93" s="112"/>
      <c r="CY93" s="20" t="e">
        <f>BX93/BB93*100</f>
        <v>#VALUE!</v>
      </c>
    </row>
    <row r="94" spans="1:103" s="20" customFormat="1" ht="60.75" customHeight="1">
      <c r="A94" s="110" t="s">
        <v>526</v>
      </c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26" t="s">
        <v>258</v>
      </c>
      <c r="AG94" s="126"/>
      <c r="AH94" s="126"/>
      <c r="AI94" s="126"/>
      <c r="AJ94" s="126"/>
      <c r="AK94" s="126"/>
      <c r="AL94" s="126" t="s">
        <v>572</v>
      </c>
      <c r="AM94" s="126"/>
      <c r="AN94" s="126"/>
      <c r="AO94" s="126"/>
      <c r="AP94" s="126"/>
      <c r="AQ94" s="126"/>
      <c r="AR94" s="126"/>
      <c r="AS94" s="126"/>
      <c r="AT94" s="126"/>
      <c r="AU94" s="126"/>
      <c r="AV94" s="126"/>
      <c r="AW94" s="126"/>
      <c r="AX94" s="126"/>
      <c r="AY94" s="126"/>
      <c r="AZ94" s="126"/>
      <c r="BA94" s="126"/>
      <c r="BB94" s="127" t="s">
        <v>266</v>
      </c>
      <c r="BC94" s="127"/>
      <c r="BD94" s="127"/>
      <c r="BE94" s="127"/>
      <c r="BF94" s="127"/>
      <c r="BG94" s="127"/>
      <c r="BH94" s="127"/>
      <c r="BI94" s="127"/>
      <c r="BJ94" s="127"/>
      <c r="BK94" s="127"/>
      <c r="BL94" s="127"/>
      <c r="BM94" s="127"/>
      <c r="BN94" s="127"/>
      <c r="BO94" s="127"/>
      <c r="BP94" s="127"/>
      <c r="BQ94" s="127"/>
      <c r="BR94" s="127"/>
      <c r="BS94" s="127"/>
      <c r="BT94" s="127"/>
      <c r="BU94" s="127"/>
      <c r="BV94" s="127"/>
      <c r="BW94" s="127"/>
      <c r="BX94" s="112">
        <v>60000</v>
      </c>
      <c r="BY94" s="112"/>
      <c r="BZ94" s="112"/>
      <c r="CA94" s="112"/>
      <c r="CB94" s="112"/>
      <c r="CC94" s="112"/>
      <c r="CD94" s="112"/>
      <c r="CE94" s="112"/>
      <c r="CF94" s="112">
        <f>-BX94</f>
        <v>-60000</v>
      </c>
      <c r="CG94" s="112"/>
      <c r="CH94" s="112"/>
      <c r="CI94" s="112"/>
      <c r="CJ94" s="112"/>
      <c r="CK94" s="112"/>
      <c r="CL94" s="112"/>
      <c r="CM94" s="112"/>
      <c r="CN94" s="112"/>
      <c r="CO94" s="112"/>
      <c r="CP94" s="112"/>
      <c r="CQ94" s="112"/>
      <c r="CR94" s="112"/>
      <c r="CS94" s="112"/>
      <c r="CT94" s="112"/>
      <c r="CU94" s="112"/>
      <c r="CV94" s="112"/>
      <c r="CW94" s="112"/>
      <c r="CX94" s="112"/>
      <c r="CY94" s="20" t="e">
        <f>BX94/BB94*100</f>
        <v>#VALUE!</v>
      </c>
    </row>
    <row r="95" spans="1:103" s="22" customFormat="1" ht="37.5" customHeight="1">
      <c r="A95" s="128" t="s">
        <v>443</v>
      </c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08" t="s">
        <v>258</v>
      </c>
      <c r="AG95" s="108"/>
      <c r="AH95" s="108"/>
      <c r="AI95" s="108"/>
      <c r="AJ95" s="108"/>
      <c r="AK95" s="108"/>
      <c r="AL95" s="108" t="s">
        <v>471</v>
      </c>
      <c r="AM95" s="108"/>
      <c r="AN95" s="108"/>
      <c r="AO95" s="108"/>
      <c r="AP95" s="108"/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6">
        <f>BB96</f>
        <v>34100</v>
      </c>
      <c r="BC95" s="106"/>
      <c r="BD95" s="106"/>
      <c r="BE95" s="106"/>
      <c r="BF95" s="106"/>
      <c r="BG95" s="106"/>
      <c r="BH95" s="106"/>
      <c r="BI95" s="106"/>
      <c r="BJ95" s="106"/>
      <c r="BK95" s="106"/>
      <c r="BL95" s="106"/>
      <c r="BM95" s="106"/>
      <c r="BN95" s="106"/>
      <c r="BO95" s="106"/>
      <c r="BP95" s="106"/>
      <c r="BQ95" s="106"/>
      <c r="BR95" s="106"/>
      <c r="BS95" s="106"/>
      <c r="BT95" s="106"/>
      <c r="BU95" s="106"/>
      <c r="BV95" s="106"/>
      <c r="BW95" s="106"/>
      <c r="BX95" s="182">
        <f>BX96</f>
        <v>400</v>
      </c>
      <c r="BY95" s="182"/>
      <c r="BZ95" s="182"/>
      <c r="CA95" s="182"/>
      <c r="CB95" s="182"/>
      <c r="CC95" s="182"/>
      <c r="CD95" s="182"/>
      <c r="CE95" s="182"/>
      <c r="CF95" s="182">
        <f>BB95-BX95</f>
        <v>33700</v>
      </c>
      <c r="CG95" s="182"/>
      <c r="CH95" s="182"/>
      <c r="CI95" s="182"/>
      <c r="CJ95" s="182"/>
      <c r="CK95" s="182"/>
      <c r="CL95" s="182"/>
      <c r="CM95" s="182"/>
      <c r="CN95" s="182"/>
      <c r="CO95" s="182"/>
      <c r="CP95" s="182"/>
      <c r="CQ95" s="182"/>
      <c r="CR95" s="182"/>
      <c r="CS95" s="182"/>
      <c r="CT95" s="182"/>
      <c r="CU95" s="182"/>
      <c r="CV95" s="182"/>
      <c r="CW95" s="182"/>
      <c r="CX95" s="182"/>
      <c r="CY95" s="22">
        <f>BX95/BB95*100</f>
        <v>1.1730205278592376</v>
      </c>
    </row>
    <row r="96" spans="1:103" s="22" customFormat="1" ht="43.5" customHeight="1">
      <c r="A96" s="128" t="s">
        <v>472</v>
      </c>
      <c r="B96" s="128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08" t="s">
        <v>258</v>
      </c>
      <c r="AG96" s="108"/>
      <c r="AH96" s="108"/>
      <c r="AI96" s="108"/>
      <c r="AJ96" s="108"/>
      <c r="AK96" s="108"/>
      <c r="AL96" s="108" t="s">
        <v>442</v>
      </c>
      <c r="AM96" s="108"/>
      <c r="AN96" s="108"/>
      <c r="AO96" s="108"/>
      <c r="AP96" s="108"/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  <c r="BB96" s="106">
        <v>34100</v>
      </c>
      <c r="BC96" s="106"/>
      <c r="BD96" s="106"/>
      <c r="BE96" s="106"/>
      <c r="BF96" s="106"/>
      <c r="BG96" s="106"/>
      <c r="BH96" s="106"/>
      <c r="BI96" s="106"/>
      <c r="BJ96" s="106"/>
      <c r="BK96" s="106"/>
      <c r="BL96" s="106"/>
      <c r="BM96" s="106"/>
      <c r="BN96" s="106"/>
      <c r="BO96" s="106"/>
      <c r="BP96" s="106"/>
      <c r="BQ96" s="106"/>
      <c r="BR96" s="106"/>
      <c r="BS96" s="106"/>
      <c r="BT96" s="106"/>
      <c r="BU96" s="106"/>
      <c r="BV96" s="106"/>
      <c r="BW96" s="106"/>
      <c r="BX96" s="182">
        <v>400</v>
      </c>
      <c r="BY96" s="182"/>
      <c r="BZ96" s="182"/>
      <c r="CA96" s="182"/>
      <c r="CB96" s="182"/>
      <c r="CC96" s="182"/>
      <c r="CD96" s="182"/>
      <c r="CE96" s="182"/>
      <c r="CF96" s="182">
        <f>BB96-BX96</f>
        <v>33700</v>
      </c>
      <c r="CG96" s="182"/>
      <c r="CH96" s="182"/>
      <c r="CI96" s="182"/>
      <c r="CJ96" s="182"/>
      <c r="CK96" s="182"/>
      <c r="CL96" s="182"/>
      <c r="CM96" s="182"/>
      <c r="CN96" s="182"/>
      <c r="CO96" s="182"/>
      <c r="CP96" s="182"/>
      <c r="CQ96" s="182"/>
      <c r="CR96" s="182"/>
      <c r="CS96" s="182"/>
      <c r="CT96" s="182"/>
      <c r="CU96" s="182"/>
      <c r="CV96" s="182"/>
      <c r="CW96" s="182"/>
      <c r="CX96" s="182"/>
      <c r="CY96" s="22">
        <f>BX96/BB96*100</f>
        <v>1.1730205278592376</v>
      </c>
    </row>
    <row r="97" spans="1:103" s="12" customFormat="1" ht="28.5" customHeight="1">
      <c r="A97" s="163" t="s">
        <v>406</v>
      </c>
      <c r="B97" s="163"/>
      <c r="C97" s="163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  <c r="Y97" s="163"/>
      <c r="Z97" s="163"/>
      <c r="AA97" s="163"/>
      <c r="AB97" s="163"/>
      <c r="AC97" s="163"/>
      <c r="AD97" s="163"/>
      <c r="AE97" s="163"/>
      <c r="AF97" s="111" t="s">
        <v>258</v>
      </c>
      <c r="AG97" s="111"/>
      <c r="AH97" s="111"/>
      <c r="AI97" s="111"/>
      <c r="AJ97" s="111"/>
      <c r="AK97" s="111"/>
      <c r="AL97" s="136" t="s">
        <v>396</v>
      </c>
      <c r="AM97" s="136"/>
      <c r="AN97" s="136"/>
      <c r="AO97" s="136"/>
      <c r="AP97" s="136"/>
      <c r="AQ97" s="136"/>
      <c r="AR97" s="136"/>
      <c r="AS97" s="136"/>
      <c r="AT97" s="136"/>
      <c r="AU97" s="136"/>
      <c r="AV97" s="136"/>
      <c r="AW97" s="136"/>
      <c r="AX97" s="136"/>
      <c r="AY97" s="136"/>
      <c r="AZ97" s="136"/>
      <c r="BA97" s="136"/>
      <c r="BB97" s="137">
        <f>BB100</f>
        <v>150000</v>
      </c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  <c r="BT97" s="137"/>
      <c r="BU97" s="137"/>
      <c r="BV97" s="137"/>
      <c r="BW97" s="137"/>
      <c r="BX97" s="131">
        <f>BX98+BX100</f>
        <v>500</v>
      </c>
      <c r="BY97" s="131"/>
      <c r="BZ97" s="131"/>
      <c r="CA97" s="131"/>
      <c r="CB97" s="131"/>
      <c r="CC97" s="131"/>
      <c r="CD97" s="131"/>
      <c r="CE97" s="131"/>
      <c r="CF97" s="131">
        <f>BB97-BX97</f>
        <v>149500</v>
      </c>
      <c r="CG97" s="131"/>
      <c r="CH97" s="131"/>
      <c r="CI97" s="131"/>
      <c r="CJ97" s="131"/>
      <c r="CK97" s="131"/>
      <c r="CL97" s="131"/>
      <c r="CM97" s="131"/>
      <c r="CN97" s="131"/>
      <c r="CO97" s="131"/>
      <c r="CP97" s="131"/>
      <c r="CQ97" s="131"/>
      <c r="CR97" s="131"/>
      <c r="CS97" s="131"/>
      <c r="CT97" s="131"/>
      <c r="CU97" s="131"/>
      <c r="CV97" s="131"/>
      <c r="CW97" s="131"/>
      <c r="CX97" s="131"/>
      <c r="CY97" s="1">
        <f t="shared" si="3"/>
        <v>0.33333333333333337</v>
      </c>
    </row>
    <row r="98" spans="1:103" s="23" customFormat="1" ht="28.5" customHeight="1">
      <c r="A98" s="110" t="s">
        <v>565</v>
      </c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11" t="s">
        <v>258</v>
      </c>
      <c r="AG98" s="111"/>
      <c r="AH98" s="111"/>
      <c r="AI98" s="111"/>
      <c r="AJ98" s="111"/>
      <c r="AK98" s="111"/>
      <c r="AL98" s="126" t="s">
        <v>568</v>
      </c>
      <c r="AM98" s="126"/>
      <c r="AN98" s="126"/>
      <c r="AO98" s="126"/>
      <c r="AP98" s="126"/>
      <c r="AQ98" s="126"/>
      <c r="AR98" s="126"/>
      <c r="AS98" s="126"/>
      <c r="AT98" s="126"/>
      <c r="AU98" s="126"/>
      <c r="AV98" s="126"/>
      <c r="AW98" s="126"/>
      <c r="AX98" s="126"/>
      <c r="AY98" s="126"/>
      <c r="AZ98" s="126"/>
      <c r="BA98" s="126"/>
      <c r="BB98" s="127" t="str">
        <f>BB99</f>
        <v>-</v>
      </c>
      <c r="BC98" s="127"/>
      <c r="BD98" s="127"/>
      <c r="BE98" s="127"/>
      <c r="BF98" s="127"/>
      <c r="BG98" s="127"/>
      <c r="BH98" s="127"/>
      <c r="BI98" s="127"/>
      <c r="BJ98" s="127"/>
      <c r="BK98" s="127"/>
      <c r="BL98" s="127"/>
      <c r="BM98" s="127"/>
      <c r="BN98" s="127"/>
      <c r="BO98" s="127"/>
      <c r="BP98" s="127"/>
      <c r="BQ98" s="127"/>
      <c r="BR98" s="127"/>
      <c r="BS98" s="127"/>
      <c r="BT98" s="127"/>
      <c r="BU98" s="127"/>
      <c r="BV98" s="127"/>
      <c r="BW98" s="127"/>
      <c r="BX98" s="112">
        <f>BX99</f>
        <v>100</v>
      </c>
      <c r="BY98" s="112"/>
      <c r="BZ98" s="112"/>
      <c r="CA98" s="112"/>
      <c r="CB98" s="112"/>
      <c r="CC98" s="112"/>
      <c r="CD98" s="112"/>
      <c r="CE98" s="112"/>
      <c r="CF98" s="112">
        <f>-BX98</f>
        <v>-100</v>
      </c>
      <c r="CG98" s="112"/>
      <c r="CH98" s="112"/>
      <c r="CI98" s="112"/>
      <c r="CJ98" s="112"/>
      <c r="CK98" s="112"/>
      <c r="CL98" s="112"/>
      <c r="CM98" s="112"/>
      <c r="CN98" s="112"/>
      <c r="CO98" s="112"/>
      <c r="CP98" s="112"/>
      <c r="CQ98" s="112"/>
      <c r="CR98" s="112"/>
      <c r="CS98" s="112"/>
      <c r="CT98" s="112"/>
      <c r="CU98" s="112"/>
      <c r="CV98" s="112"/>
      <c r="CW98" s="112"/>
      <c r="CX98" s="112"/>
      <c r="CY98" s="20" t="e">
        <f>BX98/BB98*100</f>
        <v>#VALUE!</v>
      </c>
    </row>
    <row r="99" spans="1:103" s="20" customFormat="1" ht="28.5" customHeight="1">
      <c r="A99" s="110" t="s">
        <v>566</v>
      </c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1" t="s">
        <v>258</v>
      </c>
      <c r="AG99" s="111"/>
      <c r="AH99" s="111"/>
      <c r="AI99" s="111"/>
      <c r="AJ99" s="111"/>
      <c r="AK99" s="111"/>
      <c r="AL99" s="126" t="s">
        <v>567</v>
      </c>
      <c r="AM99" s="126"/>
      <c r="AN99" s="126"/>
      <c r="AO99" s="126"/>
      <c r="AP99" s="126"/>
      <c r="AQ99" s="126"/>
      <c r="AR99" s="126"/>
      <c r="AS99" s="126"/>
      <c r="AT99" s="126"/>
      <c r="AU99" s="126"/>
      <c r="AV99" s="126"/>
      <c r="AW99" s="126"/>
      <c r="AX99" s="126"/>
      <c r="AY99" s="126"/>
      <c r="AZ99" s="126"/>
      <c r="BA99" s="126"/>
      <c r="BB99" s="127" t="s">
        <v>266</v>
      </c>
      <c r="BC99" s="127"/>
      <c r="BD99" s="127"/>
      <c r="BE99" s="127"/>
      <c r="BF99" s="127"/>
      <c r="BG99" s="127"/>
      <c r="BH99" s="127"/>
      <c r="BI99" s="127"/>
      <c r="BJ99" s="127"/>
      <c r="BK99" s="127"/>
      <c r="BL99" s="127"/>
      <c r="BM99" s="127"/>
      <c r="BN99" s="127"/>
      <c r="BO99" s="127"/>
      <c r="BP99" s="127"/>
      <c r="BQ99" s="127"/>
      <c r="BR99" s="127"/>
      <c r="BS99" s="127"/>
      <c r="BT99" s="127"/>
      <c r="BU99" s="127"/>
      <c r="BV99" s="127"/>
      <c r="BW99" s="127"/>
      <c r="BX99" s="112">
        <v>100</v>
      </c>
      <c r="BY99" s="112"/>
      <c r="BZ99" s="112"/>
      <c r="CA99" s="112"/>
      <c r="CB99" s="112"/>
      <c r="CC99" s="112"/>
      <c r="CD99" s="112"/>
      <c r="CE99" s="112"/>
      <c r="CF99" s="112">
        <f>-BX99</f>
        <v>-100</v>
      </c>
      <c r="CG99" s="112"/>
      <c r="CH99" s="112"/>
      <c r="CI99" s="112"/>
      <c r="CJ99" s="112"/>
      <c r="CK99" s="112"/>
      <c r="CL99" s="112"/>
      <c r="CM99" s="112"/>
      <c r="CN99" s="112"/>
      <c r="CO99" s="112"/>
      <c r="CP99" s="112"/>
      <c r="CQ99" s="112"/>
      <c r="CR99" s="112"/>
      <c r="CS99" s="112"/>
      <c r="CT99" s="112"/>
      <c r="CU99" s="112"/>
      <c r="CV99" s="112"/>
      <c r="CW99" s="112"/>
      <c r="CX99" s="112"/>
      <c r="CY99" s="20" t="e">
        <f>BX99/BB99*100</f>
        <v>#VALUE!</v>
      </c>
    </row>
    <row r="100" spans="1:103" s="12" customFormat="1" ht="28.5" customHeight="1">
      <c r="A100" s="162" t="s">
        <v>502</v>
      </c>
      <c r="B100" s="162"/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  <c r="AA100" s="162"/>
      <c r="AB100" s="162"/>
      <c r="AC100" s="162"/>
      <c r="AD100" s="162"/>
      <c r="AE100" s="162"/>
      <c r="AF100" s="111" t="s">
        <v>258</v>
      </c>
      <c r="AG100" s="111"/>
      <c r="AH100" s="111"/>
      <c r="AI100" s="111"/>
      <c r="AJ100" s="111"/>
      <c r="AK100" s="111"/>
      <c r="AL100" s="164" t="s">
        <v>500</v>
      </c>
      <c r="AM100" s="164"/>
      <c r="AN100" s="164"/>
      <c r="AO100" s="164"/>
      <c r="AP100" s="164"/>
      <c r="AQ100" s="164"/>
      <c r="AR100" s="164"/>
      <c r="AS100" s="164"/>
      <c r="AT100" s="164"/>
      <c r="AU100" s="164"/>
      <c r="AV100" s="164"/>
      <c r="AW100" s="164"/>
      <c r="AX100" s="164"/>
      <c r="AY100" s="164"/>
      <c r="AZ100" s="164"/>
      <c r="BA100" s="164"/>
      <c r="BB100" s="165">
        <f>BB101</f>
        <v>150000</v>
      </c>
      <c r="BC100" s="165"/>
      <c r="BD100" s="165"/>
      <c r="BE100" s="165"/>
      <c r="BF100" s="165"/>
      <c r="BG100" s="165"/>
      <c r="BH100" s="165"/>
      <c r="BI100" s="165"/>
      <c r="BJ100" s="165"/>
      <c r="BK100" s="165"/>
      <c r="BL100" s="165"/>
      <c r="BM100" s="165"/>
      <c r="BN100" s="165"/>
      <c r="BO100" s="165"/>
      <c r="BP100" s="165"/>
      <c r="BQ100" s="165"/>
      <c r="BR100" s="165"/>
      <c r="BS100" s="165"/>
      <c r="BT100" s="165"/>
      <c r="BU100" s="165"/>
      <c r="BV100" s="165"/>
      <c r="BW100" s="165"/>
      <c r="BX100" s="123">
        <f>BX101</f>
        <v>400</v>
      </c>
      <c r="BY100" s="123"/>
      <c r="BZ100" s="123"/>
      <c r="CA100" s="123"/>
      <c r="CB100" s="123"/>
      <c r="CC100" s="123"/>
      <c r="CD100" s="123"/>
      <c r="CE100" s="123"/>
      <c r="CF100" s="123">
        <f aca="true" t="shared" si="4" ref="CF100:CF106">BB100-BX100</f>
        <v>149600</v>
      </c>
      <c r="CG100" s="123"/>
      <c r="CH100" s="123"/>
      <c r="CI100" s="123"/>
      <c r="CJ100" s="123"/>
      <c r="CK100" s="123"/>
      <c r="CL100" s="123"/>
      <c r="CM100" s="123"/>
      <c r="CN100" s="123"/>
      <c r="CO100" s="123"/>
      <c r="CP100" s="123"/>
      <c r="CQ100" s="123"/>
      <c r="CR100" s="123"/>
      <c r="CS100" s="123"/>
      <c r="CT100" s="123"/>
      <c r="CU100" s="123"/>
      <c r="CV100" s="123"/>
      <c r="CW100" s="123"/>
      <c r="CX100" s="123"/>
      <c r="CY100" s="1">
        <f t="shared" si="3"/>
        <v>0.26666666666666666</v>
      </c>
    </row>
    <row r="101" spans="1:103" ht="28.5" customHeight="1">
      <c r="A101" s="162" t="s">
        <v>503</v>
      </c>
      <c r="B101" s="162"/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  <c r="Z101" s="162"/>
      <c r="AA101" s="162"/>
      <c r="AB101" s="162"/>
      <c r="AC101" s="162"/>
      <c r="AD101" s="162"/>
      <c r="AE101" s="162"/>
      <c r="AF101" s="111" t="s">
        <v>258</v>
      </c>
      <c r="AG101" s="111"/>
      <c r="AH101" s="111"/>
      <c r="AI101" s="111"/>
      <c r="AJ101" s="111"/>
      <c r="AK101" s="111"/>
      <c r="AL101" s="164" t="s">
        <v>501</v>
      </c>
      <c r="AM101" s="164"/>
      <c r="AN101" s="164"/>
      <c r="AO101" s="164"/>
      <c r="AP101" s="164"/>
      <c r="AQ101" s="164"/>
      <c r="AR101" s="164"/>
      <c r="AS101" s="164"/>
      <c r="AT101" s="164"/>
      <c r="AU101" s="164"/>
      <c r="AV101" s="164"/>
      <c r="AW101" s="164"/>
      <c r="AX101" s="164"/>
      <c r="AY101" s="164"/>
      <c r="AZ101" s="164"/>
      <c r="BA101" s="164"/>
      <c r="BB101" s="165">
        <v>150000</v>
      </c>
      <c r="BC101" s="165"/>
      <c r="BD101" s="165"/>
      <c r="BE101" s="165"/>
      <c r="BF101" s="165"/>
      <c r="BG101" s="165"/>
      <c r="BH101" s="165"/>
      <c r="BI101" s="165"/>
      <c r="BJ101" s="165"/>
      <c r="BK101" s="165"/>
      <c r="BL101" s="165"/>
      <c r="BM101" s="165"/>
      <c r="BN101" s="165"/>
      <c r="BO101" s="165"/>
      <c r="BP101" s="165"/>
      <c r="BQ101" s="165"/>
      <c r="BR101" s="165"/>
      <c r="BS101" s="165"/>
      <c r="BT101" s="165"/>
      <c r="BU101" s="165"/>
      <c r="BV101" s="165"/>
      <c r="BW101" s="165"/>
      <c r="BX101" s="123">
        <v>400</v>
      </c>
      <c r="BY101" s="123"/>
      <c r="BZ101" s="123"/>
      <c r="CA101" s="123"/>
      <c r="CB101" s="123"/>
      <c r="CC101" s="123"/>
      <c r="CD101" s="123"/>
      <c r="CE101" s="123"/>
      <c r="CF101" s="123">
        <f t="shared" si="4"/>
        <v>149600</v>
      </c>
      <c r="CG101" s="123"/>
      <c r="CH101" s="123"/>
      <c r="CI101" s="123"/>
      <c r="CJ101" s="123"/>
      <c r="CK101" s="123"/>
      <c r="CL101" s="123"/>
      <c r="CM101" s="123"/>
      <c r="CN101" s="123"/>
      <c r="CO101" s="123"/>
      <c r="CP101" s="123"/>
      <c r="CQ101" s="123"/>
      <c r="CR101" s="123"/>
      <c r="CS101" s="123"/>
      <c r="CT101" s="123"/>
      <c r="CU101" s="123"/>
      <c r="CV101" s="123"/>
      <c r="CW101" s="123"/>
      <c r="CX101" s="123"/>
      <c r="CY101" s="1">
        <f t="shared" si="3"/>
        <v>0.26666666666666666</v>
      </c>
    </row>
    <row r="102" spans="1:103" s="20" customFormat="1" ht="30" customHeight="1">
      <c r="A102" s="139" t="s">
        <v>304</v>
      </c>
      <c r="B102" s="139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11" t="s">
        <v>258</v>
      </c>
      <c r="AG102" s="111"/>
      <c r="AH102" s="111"/>
      <c r="AI102" s="111"/>
      <c r="AJ102" s="111"/>
      <c r="AK102" s="111"/>
      <c r="AL102" s="111" t="s">
        <v>305</v>
      </c>
      <c r="AM102" s="111"/>
      <c r="AN102" s="111"/>
      <c r="AO102" s="111"/>
      <c r="AP102" s="111"/>
      <c r="AQ102" s="111"/>
      <c r="AR102" s="111"/>
      <c r="AS102" s="111"/>
      <c r="AT102" s="111"/>
      <c r="AU102" s="111"/>
      <c r="AV102" s="111"/>
      <c r="AW102" s="111"/>
      <c r="AX102" s="111"/>
      <c r="AY102" s="111"/>
      <c r="AZ102" s="111"/>
      <c r="BA102" s="111"/>
      <c r="BB102" s="133">
        <f>BB103</f>
        <v>19278600</v>
      </c>
      <c r="BC102" s="133"/>
      <c r="BD102" s="133"/>
      <c r="BE102" s="133"/>
      <c r="BF102" s="133"/>
      <c r="BG102" s="133"/>
      <c r="BH102" s="133"/>
      <c r="BI102" s="133"/>
      <c r="BJ102" s="133"/>
      <c r="BK102" s="133"/>
      <c r="BL102" s="133"/>
      <c r="BM102" s="133"/>
      <c r="BN102" s="133"/>
      <c r="BO102" s="133"/>
      <c r="BP102" s="133"/>
      <c r="BQ102" s="133"/>
      <c r="BR102" s="133"/>
      <c r="BS102" s="133"/>
      <c r="BT102" s="133"/>
      <c r="BU102" s="133"/>
      <c r="BV102" s="133"/>
      <c r="BW102" s="133"/>
      <c r="BX102" s="132">
        <f>BX103</f>
        <v>1336100</v>
      </c>
      <c r="BY102" s="132"/>
      <c r="BZ102" s="132"/>
      <c r="CA102" s="132"/>
      <c r="CB102" s="132"/>
      <c r="CC102" s="132"/>
      <c r="CD102" s="132"/>
      <c r="CE102" s="132"/>
      <c r="CF102" s="132">
        <f t="shared" si="4"/>
        <v>17942500</v>
      </c>
      <c r="CG102" s="132"/>
      <c r="CH102" s="132"/>
      <c r="CI102" s="132"/>
      <c r="CJ102" s="132"/>
      <c r="CK102" s="132"/>
      <c r="CL102" s="132"/>
      <c r="CM102" s="132"/>
      <c r="CN102" s="132"/>
      <c r="CO102" s="132"/>
      <c r="CP102" s="132"/>
      <c r="CQ102" s="132"/>
      <c r="CR102" s="132"/>
      <c r="CS102" s="132"/>
      <c r="CT102" s="132"/>
      <c r="CU102" s="132"/>
      <c r="CV102" s="132"/>
      <c r="CW102" s="132"/>
      <c r="CX102" s="132"/>
      <c r="CY102" s="1">
        <f t="shared" si="3"/>
        <v>6.930482503916259</v>
      </c>
    </row>
    <row r="103" spans="1:103" s="20" customFormat="1" ht="53.25" customHeight="1">
      <c r="A103" s="141" t="s">
        <v>306</v>
      </c>
      <c r="B103" s="141"/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11" t="s">
        <v>258</v>
      </c>
      <c r="AG103" s="111"/>
      <c r="AH103" s="111"/>
      <c r="AI103" s="111"/>
      <c r="AJ103" s="111"/>
      <c r="AK103" s="111"/>
      <c r="AL103" s="111" t="s">
        <v>307</v>
      </c>
      <c r="AM103" s="111"/>
      <c r="AN103" s="111"/>
      <c r="AO103" s="111"/>
      <c r="AP103" s="111"/>
      <c r="AQ103" s="111"/>
      <c r="AR103" s="111"/>
      <c r="AS103" s="111"/>
      <c r="AT103" s="111"/>
      <c r="AU103" s="111"/>
      <c r="AV103" s="111"/>
      <c r="AW103" s="111"/>
      <c r="AX103" s="111"/>
      <c r="AY103" s="111"/>
      <c r="AZ103" s="111"/>
      <c r="BA103" s="111"/>
      <c r="BB103" s="133">
        <f>BB107+BB112</f>
        <v>19278600</v>
      </c>
      <c r="BC103" s="133"/>
      <c r="BD103" s="133"/>
      <c r="BE103" s="133"/>
      <c r="BF103" s="133"/>
      <c r="BG103" s="133"/>
      <c r="BH103" s="133"/>
      <c r="BI103" s="133"/>
      <c r="BJ103" s="133"/>
      <c r="BK103" s="133"/>
      <c r="BL103" s="133"/>
      <c r="BM103" s="133"/>
      <c r="BN103" s="133"/>
      <c r="BO103" s="133"/>
      <c r="BP103" s="133"/>
      <c r="BQ103" s="133"/>
      <c r="BR103" s="133"/>
      <c r="BS103" s="133"/>
      <c r="BT103" s="133"/>
      <c r="BU103" s="133"/>
      <c r="BV103" s="133"/>
      <c r="BW103" s="133"/>
      <c r="BX103" s="132">
        <f>BX107+BX112</f>
        <v>1336100</v>
      </c>
      <c r="BY103" s="132"/>
      <c r="BZ103" s="132"/>
      <c r="CA103" s="132"/>
      <c r="CB103" s="132"/>
      <c r="CC103" s="132"/>
      <c r="CD103" s="132"/>
      <c r="CE103" s="132"/>
      <c r="CF103" s="132">
        <f t="shared" si="4"/>
        <v>17942500</v>
      </c>
      <c r="CG103" s="132"/>
      <c r="CH103" s="132"/>
      <c r="CI103" s="132"/>
      <c r="CJ103" s="132"/>
      <c r="CK103" s="132"/>
      <c r="CL103" s="132"/>
      <c r="CM103" s="132"/>
      <c r="CN103" s="132"/>
      <c r="CO103" s="132"/>
      <c r="CP103" s="132"/>
      <c r="CQ103" s="132"/>
      <c r="CR103" s="132"/>
      <c r="CS103" s="132"/>
      <c r="CT103" s="132"/>
      <c r="CU103" s="132"/>
      <c r="CV103" s="132"/>
      <c r="CW103" s="132"/>
      <c r="CX103" s="132"/>
      <c r="CY103" s="1">
        <f t="shared" si="3"/>
        <v>6.930482503916259</v>
      </c>
    </row>
    <row r="104" spans="1:103" ht="77.25" customHeight="1" hidden="1">
      <c r="A104" s="142" t="s">
        <v>308</v>
      </c>
      <c r="B104" s="142"/>
      <c r="C104" s="142"/>
      <c r="D104" s="142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  <c r="Y104" s="142"/>
      <c r="Z104" s="142"/>
      <c r="AA104" s="142"/>
      <c r="AB104" s="142"/>
      <c r="AC104" s="142"/>
      <c r="AD104" s="142"/>
      <c r="AE104" s="142"/>
      <c r="AF104" s="135" t="s">
        <v>258</v>
      </c>
      <c r="AG104" s="135"/>
      <c r="AH104" s="135"/>
      <c r="AI104" s="135"/>
      <c r="AJ104" s="135"/>
      <c r="AK104" s="135"/>
      <c r="AL104" s="111" t="s">
        <v>309</v>
      </c>
      <c r="AM104" s="111"/>
      <c r="AN104" s="111"/>
      <c r="AO104" s="111"/>
      <c r="AP104" s="111"/>
      <c r="AQ104" s="111"/>
      <c r="AR104" s="111"/>
      <c r="AS104" s="111"/>
      <c r="AT104" s="111"/>
      <c r="AU104" s="111"/>
      <c r="AV104" s="111"/>
      <c r="AW104" s="111"/>
      <c r="AX104" s="111"/>
      <c r="AY104" s="111"/>
      <c r="AZ104" s="111"/>
      <c r="BA104" s="111"/>
      <c r="BB104" s="133" t="str">
        <f>BB105</f>
        <v>-</v>
      </c>
      <c r="BC104" s="133"/>
      <c r="BD104" s="133"/>
      <c r="BE104" s="133"/>
      <c r="BF104" s="133"/>
      <c r="BG104" s="133"/>
      <c r="BH104" s="133"/>
      <c r="BI104" s="133"/>
      <c r="BJ104" s="133"/>
      <c r="BK104" s="133"/>
      <c r="BL104" s="133"/>
      <c r="BM104" s="133"/>
      <c r="BN104" s="133"/>
      <c r="BO104" s="133"/>
      <c r="BP104" s="133"/>
      <c r="BQ104" s="133"/>
      <c r="BR104" s="133"/>
      <c r="BS104" s="133"/>
      <c r="BT104" s="133"/>
      <c r="BU104" s="133"/>
      <c r="BV104" s="133"/>
      <c r="BW104" s="133"/>
      <c r="BX104" s="131">
        <f>BX105</f>
        <v>0</v>
      </c>
      <c r="BY104" s="131"/>
      <c r="BZ104" s="131"/>
      <c r="CA104" s="131"/>
      <c r="CB104" s="131"/>
      <c r="CC104" s="131"/>
      <c r="CD104" s="131"/>
      <c r="CE104" s="131"/>
      <c r="CF104" s="132" t="e">
        <f t="shared" si="4"/>
        <v>#VALUE!</v>
      </c>
      <c r="CG104" s="132"/>
      <c r="CH104" s="132"/>
      <c r="CI104" s="132"/>
      <c r="CJ104" s="132"/>
      <c r="CK104" s="132"/>
      <c r="CL104" s="132"/>
      <c r="CM104" s="132"/>
      <c r="CN104" s="132"/>
      <c r="CO104" s="132"/>
      <c r="CP104" s="132"/>
      <c r="CQ104" s="132"/>
      <c r="CR104" s="132"/>
      <c r="CS104" s="132"/>
      <c r="CT104" s="132"/>
      <c r="CU104" s="132"/>
      <c r="CV104" s="132"/>
      <c r="CW104" s="132"/>
      <c r="CX104" s="132"/>
      <c r="CY104" s="1" t="e">
        <f t="shared" si="3"/>
        <v>#VALUE!</v>
      </c>
    </row>
    <row r="105" spans="1:103" ht="77.25" customHeight="1" hidden="1">
      <c r="A105" s="166" t="s">
        <v>310</v>
      </c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  <c r="AD105" s="166"/>
      <c r="AE105" s="166"/>
      <c r="AF105" s="125" t="s">
        <v>258</v>
      </c>
      <c r="AG105" s="125"/>
      <c r="AH105" s="125"/>
      <c r="AI105" s="125"/>
      <c r="AJ105" s="125"/>
      <c r="AK105" s="125"/>
      <c r="AL105" s="126" t="s">
        <v>311</v>
      </c>
      <c r="AM105" s="126"/>
      <c r="AN105" s="126"/>
      <c r="AO105" s="126"/>
      <c r="AP105" s="126"/>
      <c r="AQ105" s="126"/>
      <c r="AR105" s="126"/>
      <c r="AS105" s="126"/>
      <c r="AT105" s="126"/>
      <c r="AU105" s="126"/>
      <c r="AV105" s="126"/>
      <c r="AW105" s="126"/>
      <c r="AX105" s="126"/>
      <c r="AY105" s="126"/>
      <c r="AZ105" s="126"/>
      <c r="BA105" s="126"/>
      <c r="BB105" s="127" t="str">
        <f>BB106</f>
        <v>-</v>
      </c>
      <c r="BC105" s="127"/>
      <c r="BD105" s="127"/>
      <c r="BE105" s="127"/>
      <c r="BF105" s="127"/>
      <c r="BG105" s="127"/>
      <c r="BH105" s="127"/>
      <c r="BI105" s="127"/>
      <c r="BJ105" s="127"/>
      <c r="BK105" s="127"/>
      <c r="BL105" s="127"/>
      <c r="BM105" s="127"/>
      <c r="BN105" s="127"/>
      <c r="BO105" s="127"/>
      <c r="BP105" s="127"/>
      <c r="BQ105" s="127"/>
      <c r="BR105" s="127"/>
      <c r="BS105" s="127"/>
      <c r="BT105" s="127"/>
      <c r="BU105" s="127"/>
      <c r="BV105" s="127"/>
      <c r="BW105" s="127"/>
      <c r="BX105" s="123"/>
      <c r="BY105" s="123"/>
      <c r="BZ105" s="123"/>
      <c r="CA105" s="123"/>
      <c r="CB105" s="123"/>
      <c r="CC105" s="123"/>
      <c r="CD105" s="123"/>
      <c r="CE105" s="123"/>
      <c r="CF105" s="132" t="e">
        <f t="shared" si="4"/>
        <v>#VALUE!</v>
      </c>
      <c r="CG105" s="132"/>
      <c r="CH105" s="132"/>
      <c r="CI105" s="132"/>
      <c r="CJ105" s="132"/>
      <c r="CK105" s="132"/>
      <c r="CL105" s="132"/>
      <c r="CM105" s="132"/>
      <c r="CN105" s="132"/>
      <c r="CO105" s="132"/>
      <c r="CP105" s="132"/>
      <c r="CQ105" s="132"/>
      <c r="CR105" s="132"/>
      <c r="CS105" s="132"/>
      <c r="CT105" s="132"/>
      <c r="CU105" s="132"/>
      <c r="CV105" s="132"/>
      <c r="CW105" s="132"/>
      <c r="CX105" s="132"/>
      <c r="CY105" s="1" t="e">
        <f t="shared" si="3"/>
        <v>#VALUE!</v>
      </c>
    </row>
    <row r="106" spans="1:103" ht="77.25" customHeight="1" hidden="1">
      <c r="A106" s="166" t="s">
        <v>312</v>
      </c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  <c r="AD106" s="166"/>
      <c r="AE106" s="166"/>
      <c r="AF106" s="125" t="s">
        <v>258</v>
      </c>
      <c r="AG106" s="125"/>
      <c r="AH106" s="125"/>
      <c r="AI106" s="125"/>
      <c r="AJ106" s="125"/>
      <c r="AK106" s="125"/>
      <c r="AL106" s="126" t="s">
        <v>313</v>
      </c>
      <c r="AM106" s="126"/>
      <c r="AN106" s="126"/>
      <c r="AO106" s="126"/>
      <c r="AP106" s="126"/>
      <c r="AQ106" s="126"/>
      <c r="AR106" s="126"/>
      <c r="AS106" s="126"/>
      <c r="AT106" s="126"/>
      <c r="AU106" s="126"/>
      <c r="AV106" s="126"/>
      <c r="AW106" s="126"/>
      <c r="AX106" s="126"/>
      <c r="AY106" s="126"/>
      <c r="AZ106" s="126"/>
      <c r="BA106" s="126"/>
      <c r="BB106" s="127" t="s">
        <v>266</v>
      </c>
      <c r="BC106" s="127"/>
      <c r="BD106" s="127"/>
      <c r="BE106" s="127"/>
      <c r="BF106" s="127"/>
      <c r="BG106" s="127"/>
      <c r="BH106" s="127"/>
      <c r="BI106" s="127"/>
      <c r="BJ106" s="127"/>
      <c r="BK106" s="127"/>
      <c r="BL106" s="127"/>
      <c r="BM106" s="127"/>
      <c r="BN106" s="127"/>
      <c r="BO106" s="127"/>
      <c r="BP106" s="127"/>
      <c r="BQ106" s="127"/>
      <c r="BR106" s="127"/>
      <c r="BS106" s="127"/>
      <c r="BT106" s="127"/>
      <c r="BU106" s="127"/>
      <c r="BV106" s="127"/>
      <c r="BW106" s="127"/>
      <c r="BX106" s="123"/>
      <c r="BY106" s="123"/>
      <c r="BZ106" s="123"/>
      <c r="CA106" s="123"/>
      <c r="CB106" s="123"/>
      <c r="CC106" s="123"/>
      <c r="CD106" s="123"/>
      <c r="CE106" s="123"/>
      <c r="CF106" s="132" t="e">
        <f t="shared" si="4"/>
        <v>#VALUE!</v>
      </c>
      <c r="CG106" s="132"/>
      <c r="CH106" s="132"/>
      <c r="CI106" s="132"/>
      <c r="CJ106" s="132"/>
      <c r="CK106" s="132"/>
      <c r="CL106" s="132"/>
      <c r="CM106" s="132"/>
      <c r="CN106" s="132"/>
      <c r="CO106" s="132"/>
      <c r="CP106" s="132"/>
      <c r="CQ106" s="132"/>
      <c r="CR106" s="132"/>
      <c r="CS106" s="132"/>
      <c r="CT106" s="132"/>
      <c r="CU106" s="132"/>
      <c r="CV106" s="132"/>
      <c r="CW106" s="132"/>
      <c r="CX106" s="132"/>
      <c r="CY106" s="1" t="e">
        <f t="shared" si="3"/>
        <v>#VALUE!</v>
      </c>
    </row>
    <row r="107" spans="1:103" ht="42" customHeight="1">
      <c r="A107" s="142" t="s">
        <v>314</v>
      </c>
      <c r="B107" s="142"/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2"/>
      <c r="AF107" s="135" t="s">
        <v>258</v>
      </c>
      <c r="AG107" s="135"/>
      <c r="AH107" s="135"/>
      <c r="AI107" s="135"/>
      <c r="AJ107" s="135"/>
      <c r="AK107" s="135"/>
      <c r="AL107" s="111" t="s">
        <v>315</v>
      </c>
      <c r="AM107" s="111"/>
      <c r="AN107" s="111"/>
      <c r="AO107" s="111"/>
      <c r="AP107" s="111"/>
      <c r="AQ107" s="111"/>
      <c r="AR107" s="111"/>
      <c r="AS107" s="111"/>
      <c r="AT107" s="111"/>
      <c r="AU107" s="111"/>
      <c r="AV107" s="111"/>
      <c r="AW107" s="111"/>
      <c r="AX107" s="111"/>
      <c r="AY107" s="111"/>
      <c r="AZ107" s="111"/>
      <c r="BA107" s="111"/>
      <c r="BB107" s="133">
        <f>BB108+BB110</f>
        <v>448100</v>
      </c>
      <c r="BC107" s="133"/>
      <c r="BD107" s="133"/>
      <c r="BE107" s="133"/>
      <c r="BF107" s="133"/>
      <c r="BG107" s="133"/>
      <c r="BH107" s="133"/>
      <c r="BI107" s="133"/>
      <c r="BJ107" s="133"/>
      <c r="BK107" s="133"/>
      <c r="BL107" s="133"/>
      <c r="BM107" s="133"/>
      <c r="BN107" s="133"/>
      <c r="BO107" s="133"/>
      <c r="BP107" s="133"/>
      <c r="BQ107" s="133"/>
      <c r="BR107" s="133"/>
      <c r="BS107" s="133"/>
      <c r="BT107" s="133"/>
      <c r="BU107" s="133"/>
      <c r="BV107" s="133"/>
      <c r="BW107" s="133"/>
      <c r="BX107" s="131">
        <f>BX108+BX110</f>
        <v>448100</v>
      </c>
      <c r="BY107" s="131"/>
      <c r="BZ107" s="131"/>
      <c r="CA107" s="131"/>
      <c r="CB107" s="131"/>
      <c r="CC107" s="131"/>
      <c r="CD107" s="131"/>
      <c r="CE107" s="131"/>
      <c r="CF107" s="132" t="s">
        <v>266</v>
      </c>
      <c r="CG107" s="132"/>
      <c r="CH107" s="132"/>
      <c r="CI107" s="132"/>
      <c r="CJ107" s="132"/>
      <c r="CK107" s="132"/>
      <c r="CL107" s="132"/>
      <c r="CM107" s="132"/>
      <c r="CN107" s="132"/>
      <c r="CO107" s="132"/>
      <c r="CP107" s="132"/>
      <c r="CQ107" s="132"/>
      <c r="CR107" s="132"/>
      <c r="CS107" s="132"/>
      <c r="CT107" s="132"/>
      <c r="CU107" s="132"/>
      <c r="CV107" s="132"/>
      <c r="CW107" s="132"/>
      <c r="CX107" s="132"/>
      <c r="CY107" s="1">
        <f t="shared" si="3"/>
        <v>100</v>
      </c>
    </row>
    <row r="108" spans="1:103" ht="42.75" customHeight="1">
      <c r="A108" s="166" t="s">
        <v>316</v>
      </c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166"/>
      <c r="AD108" s="166"/>
      <c r="AE108" s="166"/>
      <c r="AF108" s="125" t="s">
        <v>258</v>
      </c>
      <c r="AG108" s="125"/>
      <c r="AH108" s="125"/>
      <c r="AI108" s="125"/>
      <c r="AJ108" s="125"/>
      <c r="AK108" s="125"/>
      <c r="AL108" s="126" t="s">
        <v>317</v>
      </c>
      <c r="AM108" s="126"/>
      <c r="AN108" s="126"/>
      <c r="AO108" s="126"/>
      <c r="AP108" s="126"/>
      <c r="AQ108" s="126"/>
      <c r="AR108" s="126"/>
      <c r="AS108" s="126"/>
      <c r="AT108" s="126"/>
      <c r="AU108" s="126"/>
      <c r="AV108" s="126"/>
      <c r="AW108" s="126"/>
      <c r="AX108" s="126"/>
      <c r="AY108" s="126"/>
      <c r="AZ108" s="126"/>
      <c r="BA108" s="126"/>
      <c r="BB108" s="127">
        <f>BB109</f>
        <v>447900</v>
      </c>
      <c r="BC108" s="127"/>
      <c r="BD108" s="127"/>
      <c r="BE108" s="127"/>
      <c r="BF108" s="127"/>
      <c r="BG108" s="127"/>
      <c r="BH108" s="127"/>
      <c r="BI108" s="127"/>
      <c r="BJ108" s="127"/>
      <c r="BK108" s="127"/>
      <c r="BL108" s="127"/>
      <c r="BM108" s="127"/>
      <c r="BN108" s="127"/>
      <c r="BO108" s="127"/>
      <c r="BP108" s="127"/>
      <c r="BQ108" s="127"/>
      <c r="BR108" s="127"/>
      <c r="BS108" s="127"/>
      <c r="BT108" s="127"/>
      <c r="BU108" s="127"/>
      <c r="BV108" s="127"/>
      <c r="BW108" s="127"/>
      <c r="BX108" s="123">
        <f>BX109</f>
        <v>447900</v>
      </c>
      <c r="BY108" s="123"/>
      <c r="BZ108" s="123"/>
      <c r="CA108" s="123"/>
      <c r="CB108" s="123"/>
      <c r="CC108" s="123"/>
      <c r="CD108" s="123"/>
      <c r="CE108" s="123"/>
      <c r="CF108" s="132" t="s">
        <v>266</v>
      </c>
      <c r="CG108" s="132"/>
      <c r="CH108" s="132"/>
      <c r="CI108" s="132"/>
      <c r="CJ108" s="132"/>
      <c r="CK108" s="132"/>
      <c r="CL108" s="132"/>
      <c r="CM108" s="132"/>
      <c r="CN108" s="132"/>
      <c r="CO108" s="132"/>
      <c r="CP108" s="132"/>
      <c r="CQ108" s="132"/>
      <c r="CR108" s="132"/>
      <c r="CS108" s="132"/>
      <c r="CT108" s="132"/>
      <c r="CU108" s="132"/>
      <c r="CV108" s="132"/>
      <c r="CW108" s="132"/>
      <c r="CX108" s="132"/>
      <c r="CY108" s="1">
        <f t="shared" si="3"/>
        <v>100</v>
      </c>
    </row>
    <row r="109" spans="1:103" ht="47.25" customHeight="1">
      <c r="A109" s="166" t="s">
        <v>318</v>
      </c>
      <c r="B109" s="166"/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  <c r="AD109" s="166"/>
      <c r="AE109" s="166"/>
      <c r="AF109" s="125" t="s">
        <v>258</v>
      </c>
      <c r="AG109" s="125"/>
      <c r="AH109" s="125"/>
      <c r="AI109" s="125"/>
      <c r="AJ109" s="125"/>
      <c r="AK109" s="125"/>
      <c r="AL109" s="126" t="s">
        <v>319</v>
      </c>
      <c r="AM109" s="126"/>
      <c r="AN109" s="126"/>
      <c r="AO109" s="126"/>
      <c r="AP109" s="126"/>
      <c r="AQ109" s="126"/>
      <c r="AR109" s="126"/>
      <c r="AS109" s="126"/>
      <c r="AT109" s="126"/>
      <c r="AU109" s="126"/>
      <c r="AV109" s="126"/>
      <c r="AW109" s="126"/>
      <c r="AX109" s="126"/>
      <c r="AY109" s="126"/>
      <c r="AZ109" s="126"/>
      <c r="BA109" s="126"/>
      <c r="BB109" s="127">
        <v>447900</v>
      </c>
      <c r="BC109" s="127"/>
      <c r="BD109" s="127"/>
      <c r="BE109" s="127"/>
      <c r="BF109" s="127"/>
      <c r="BG109" s="127"/>
      <c r="BH109" s="127"/>
      <c r="BI109" s="127"/>
      <c r="BJ109" s="127"/>
      <c r="BK109" s="127"/>
      <c r="BL109" s="127"/>
      <c r="BM109" s="127"/>
      <c r="BN109" s="127"/>
      <c r="BO109" s="127"/>
      <c r="BP109" s="127"/>
      <c r="BQ109" s="127"/>
      <c r="BR109" s="127"/>
      <c r="BS109" s="127"/>
      <c r="BT109" s="127"/>
      <c r="BU109" s="127"/>
      <c r="BV109" s="127"/>
      <c r="BW109" s="127"/>
      <c r="BX109" s="123">
        <v>447900</v>
      </c>
      <c r="BY109" s="123"/>
      <c r="BZ109" s="123"/>
      <c r="CA109" s="123"/>
      <c r="CB109" s="123"/>
      <c r="CC109" s="123"/>
      <c r="CD109" s="123"/>
      <c r="CE109" s="123"/>
      <c r="CF109" s="132" t="s">
        <v>266</v>
      </c>
      <c r="CG109" s="132"/>
      <c r="CH109" s="132"/>
      <c r="CI109" s="132"/>
      <c r="CJ109" s="132"/>
      <c r="CK109" s="132"/>
      <c r="CL109" s="132"/>
      <c r="CM109" s="132"/>
      <c r="CN109" s="132"/>
      <c r="CO109" s="132"/>
      <c r="CP109" s="132"/>
      <c r="CQ109" s="132"/>
      <c r="CR109" s="132"/>
      <c r="CS109" s="132"/>
      <c r="CT109" s="132"/>
      <c r="CU109" s="132"/>
      <c r="CV109" s="132"/>
      <c r="CW109" s="132"/>
      <c r="CX109" s="132"/>
      <c r="CY109" s="1">
        <f t="shared" si="3"/>
        <v>100</v>
      </c>
    </row>
    <row r="110" spans="1:103" ht="41.25" customHeight="1">
      <c r="A110" s="166" t="s">
        <v>411</v>
      </c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66"/>
      <c r="AD110" s="166"/>
      <c r="AE110" s="166"/>
      <c r="AF110" s="125" t="s">
        <v>258</v>
      </c>
      <c r="AG110" s="125"/>
      <c r="AH110" s="125"/>
      <c r="AI110" s="125"/>
      <c r="AJ110" s="125"/>
      <c r="AK110" s="125"/>
      <c r="AL110" s="126" t="s">
        <v>412</v>
      </c>
      <c r="AM110" s="126"/>
      <c r="AN110" s="126"/>
      <c r="AO110" s="126"/>
      <c r="AP110" s="126"/>
      <c r="AQ110" s="126"/>
      <c r="AR110" s="126"/>
      <c r="AS110" s="126"/>
      <c r="AT110" s="126"/>
      <c r="AU110" s="126"/>
      <c r="AV110" s="126"/>
      <c r="AW110" s="126"/>
      <c r="AX110" s="126"/>
      <c r="AY110" s="126"/>
      <c r="AZ110" s="126"/>
      <c r="BA110" s="126"/>
      <c r="BB110" s="127">
        <f>BB111</f>
        <v>200</v>
      </c>
      <c r="BC110" s="127"/>
      <c r="BD110" s="127"/>
      <c r="BE110" s="127"/>
      <c r="BF110" s="127"/>
      <c r="BG110" s="127"/>
      <c r="BH110" s="127"/>
      <c r="BI110" s="127"/>
      <c r="BJ110" s="127"/>
      <c r="BK110" s="127"/>
      <c r="BL110" s="127"/>
      <c r="BM110" s="127"/>
      <c r="BN110" s="127"/>
      <c r="BO110" s="127"/>
      <c r="BP110" s="127"/>
      <c r="BQ110" s="127"/>
      <c r="BR110" s="127"/>
      <c r="BS110" s="127"/>
      <c r="BT110" s="127"/>
      <c r="BU110" s="127"/>
      <c r="BV110" s="127"/>
      <c r="BW110" s="127"/>
      <c r="BX110" s="123">
        <f>BX111</f>
        <v>200</v>
      </c>
      <c r="BY110" s="123"/>
      <c r="BZ110" s="123"/>
      <c r="CA110" s="123"/>
      <c r="CB110" s="123"/>
      <c r="CC110" s="123"/>
      <c r="CD110" s="123"/>
      <c r="CE110" s="123"/>
      <c r="CF110" s="132" t="s">
        <v>266</v>
      </c>
      <c r="CG110" s="132"/>
      <c r="CH110" s="132"/>
      <c r="CI110" s="132"/>
      <c r="CJ110" s="132"/>
      <c r="CK110" s="132"/>
      <c r="CL110" s="132"/>
      <c r="CM110" s="132"/>
      <c r="CN110" s="132"/>
      <c r="CO110" s="132"/>
      <c r="CP110" s="132"/>
      <c r="CQ110" s="132"/>
      <c r="CR110" s="132"/>
      <c r="CS110" s="132"/>
      <c r="CT110" s="132"/>
      <c r="CU110" s="132"/>
      <c r="CV110" s="132"/>
      <c r="CW110" s="132"/>
      <c r="CX110" s="132"/>
      <c r="CY110" s="1">
        <f t="shared" si="3"/>
        <v>100</v>
      </c>
    </row>
    <row r="111" spans="1:103" ht="45" customHeight="1">
      <c r="A111" s="166" t="s">
        <v>410</v>
      </c>
      <c r="B111" s="166"/>
      <c r="C111" s="166"/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66"/>
      <c r="AD111" s="166"/>
      <c r="AE111" s="166"/>
      <c r="AF111" s="125" t="s">
        <v>258</v>
      </c>
      <c r="AG111" s="125"/>
      <c r="AH111" s="125"/>
      <c r="AI111" s="125"/>
      <c r="AJ111" s="125"/>
      <c r="AK111" s="125"/>
      <c r="AL111" s="126" t="s">
        <v>409</v>
      </c>
      <c r="AM111" s="126"/>
      <c r="AN111" s="126"/>
      <c r="AO111" s="126"/>
      <c r="AP111" s="126"/>
      <c r="AQ111" s="126"/>
      <c r="AR111" s="126"/>
      <c r="AS111" s="126"/>
      <c r="AT111" s="126"/>
      <c r="AU111" s="126"/>
      <c r="AV111" s="126"/>
      <c r="AW111" s="126"/>
      <c r="AX111" s="126"/>
      <c r="AY111" s="126"/>
      <c r="AZ111" s="126"/>
      <c r="BA111" s="126"/>
      <c r="BB111" s="127">
        <v>200</v>
      </c>
      <c r="BC111" s="127"/>
      <c r="BD111" s="127"/>
      <c r="BE111" s="127"/>
      <c r="BF111" s="127"/>
      <c r="BG111" s="127"/>
      <c r="BH111" s="127"/>
      <c r="BI111" s="127"/>
      <c r="BJ111" s="127"/>
      <c r="BK111" s="127"/>
      <c r="BL111" s="127"/>
      <c r="BM111" s="127"/>
      <c r="BN111" s="127"/>
      <c r="BO111" s="127"/>
      <c r="BP111" s="127"/>
      <c r="BQ111" s="127"/>
      <c r="BR111" s="127"/>
      <c r="BS111" s="127"/>
      <c r="BT111" s="127"/>
      <c r="BU111" s="127"/>
      <c r="BV111" s="127"/>
      <c r="BW111" s="127"/>
      <c r="BX111" s="123">
        <v>200</v>
      </c>
      <c r="BY111" s="123"/>
      <c r="BZ111" s="123"/>
      <c r="CA111" s="123"/>
      <c r="CB111" s="123"/>
      <c r="CC111" s="123"/>
      <c r="CD111" s="123"/>
      <c r="CE111" s="123"/>
      <c r="CF111" s="112" t="s">
        <v>266</v>
      </c>
      <c r="CG111" s="112"/>
      <c r="CH111" s="112"/>
      <c r="CI111" s="112"/>
      <c r="CJ111" s="112"/>
      <c r="CK111" s="112"/>
      <c r="CL111" s="112"/>
      <c r="CM111" s="112"/>
      <c r="CN111" s="112"/>
      <c r="CO111" s="112"/>
      <c r="CP111" s="112"/>
      <c r="CQ111" s="112"/>
      <c r="CR111" s="112"/>
      <c r="CS111" s="112"/>
      <c r="CT111" s="112"/>
      <c r="CU111" s="112"/>
      <c r="CV111" s="112"/>
      <c r="CW111" s="112"/>
      <c r="CX111" s="112"/>
      <c r="CY111" s="1">
        <f t="shared" si="3"/>
        <v>100</v>
      </c>
    </row>
    <row r="112" spans="1:103" ht="23.25" customHeight="1">
      <c r="A112" s="142" t="s">
        <v>320</v>
      </c>
      <c r="B112" s="142"/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35" t="s">
        <v>258</v>
      </c>
      <c r="AG112" s="135"/>
      <c r="AH112" s="135"/>
      <c r="AI112" s="135"/>
      <c r="AJ112" s="135"/>
      <c r="AK112" s="135"/>
      <c r="AL112" s="111" t="s">
        <v>321</v>
      </c>
      <c r="AM112" s="111"/>
      <c r="AN112" s="111"/>
      <c r="AO112" s="111"/>
      <c r="AP112" s="111"/>
      <c r="AQ112" s="111"/>
      <c r="AR112" s="111"/>
      <c r="AS112" s="111"/>
      <c r="AT112" s="111"/>
      <c r="AU112" s="111"/>
      <c r="AV112" s="111"/>
      <c r="AW112" s="111"/>
      <c r="AX112" s="111"/>
      <c r="AY112" s="111"/>
      <c r="AZ112" s="111"/>
      <c r="BA112" s="111"/>
      <c r="BB112" s="133">
        <f>BB113</f>
        <v>18830500</v>
      </c>
      <c r="BC112" s="133"/>
      <c r="BD112" s="133"/>
      <c r="BE112" s="133"/>
      <c r="BF112" s="133"/>
      <c r="BG112" s="133"/>
      <c r="BH112" s="133"/>
      <c r="BI112" s="133"/>
      <c r="BJ112" s="133"/>
      <c r="BK112" s="133"/>
      <c r="BL112" s="133"/>
      <c r="BM112" s="133"/>
      <c r="BN112" s="133"/>
      <c r="BO112" s="133"/>
      <c r="BP112" s="133"/>
      <c r="BQ112" s="133"/>
      <c r="BR112" s="133"/>
      <c r="BS112" s="133"/>
      <c r="BT112" s="133"/>
      <c r="BU112" s="133"/>
      <c r="BV112" s="133"/>
      <c r="BW112" s="133"/>
      <c r="BX112" s="131">
        <f>BX113</f>
        <v>888000</v>
      </c>
      <c r="BY112" s="131"/>
      <c r="BZ112" s="131"/>
      <c r="CA112" s="131"/>
      <c r="CB112" s="131"/>
      <c r="CC112" s="131"/>
      <c r="CD112" s="131"/>
      <c r="CE112" s="131"/>
      <c r="CF112" s="132">
        <f>BB112-BX112</f>
        <v>17942500</v>
      </c>
      <c r="CG112" s="132"/>
      <c r="CH112" s="132"/>
      <c r="CI112" s="132"/>
      <c r="CJ112" s="132"/>
      <c r="CK112" s="132"/>
      <c r="CL112" s="132"/>
      <c r="CM112" s="132"/>
      <c r="CN112" s="132"/>
      <c r="CO112" s="132"/>
      <c r="CP112" s="132"/>
      <c r="CQ112" s="132"/>
      <c r="CR112" s="132"/>
      <c r="CS112" s="132"/>
      <c r="CT112" s="132"/>
      <c r="CU112" s="132"/>
      <c r="CV112" s="132"/>
      <c r="CW112" s="132"/>
      <c r="CX112" s="132"/>
      <c r="CY112" s="1">
        <f t="shared" si="3"/>
        <v>4.71575369745891</v>
      </c>
    </row>
    <row r="113" spans="1:103" ht="34.5" customHeight="1">
      <c r="A113" s="166" t="s">
        <v>322</v>
      </c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66"/>
      <c r="AD113" s="166"/>
      <c r="AE113" s="166"/>
      <c r="AF113" s="125" t="s">
        <v>258</v>
      </c>
      <c r="AG113" s="125"/>
      <c r="AH113" s="125"/>
      <c r="AI113" s="125"/>
      <c r="AJ113" s="125"/>
      <c r="AK113" s="125"/>
      <c r="AL113" s="126" t="s">
        <v>323</v>
      </c>
      <c r="AM113" s="126"/>
      <c r="AN113" s="126"/>
      <c r="AO113" s="126"/>
      <c r="AP113" s="126"/>
      <c r="AQ113" s="126"/>
      <c r="AR113" s="126"/>
      <c r="AS113" s="126"/>
      <c r="AT113" s="126"/>
      <c r="AU113" s="126"/>
      <c r="AV113" s="126"/>
      <c r="AW113" s="126"/>
      <c r="AX113" s="126"/>
      <c r="AY113" s="126"/>
      <c r="AZ113" s="126"/>
      <c r="BA113" s="126"/>
      <c r="BB113" s="127">
        <f>BB114</f>
        <v>18830500</v>
      </c>
      <c r="BC113" s="127"/>
      <c r="BD113" s="127"/>
      <c r="BE113" s="127"/>
      <c r="BF113" s="127"/>
      <c r="BG113" s="127"/>
      <c r="BH113" s="127"/>
      <c r="BI113" s="127"/>
      <c r="BJ113" s="127"/>
      <c r="BK113" s="127"/>
      <c r="BL113" s="127"/>
      <c r="BM113" s="127"/>
      <c r="BN113" s="127"/>
      <c r="BO113" s="127"/>
      <c r="BP113" s="127"/>
      <c r="BQ113" s="127"/>
      <c r="BR113" s="127"/>
      <c r="BS113" s="127"/>
      <c r="BT113" s="127"/>
      <c r="BU113" s="127"/>
      <c r="BV113" s="127"/>
      <c r="BW113" s="127"/>
      <c r="BX113" s="123">
        <f>BX114</f>
        <v>888000</v>
      </c>
      <c r="BY113" s="123"/>
      <c r="BZ113" s="123"/>
      <c r="CA113" s="123"/>
      <c r="CB113" s="123"/>
      <c r="CC113" s="123"/>
      <c r="CD113" s="123"/>
      <c r="CE113" s="123"/>
      <c r="CF113" s="112">
        <f>BB113-BX113</f>
        <v>17942500</v>
      </c>
      <c r="CG113" s="112"/>
      <c r="CH113" s="112"/>
      <c r="CI113" s="112"/>
      <c r="CJ113" s="112"/>
      <c r="CK113" s="112"/>
      <c r="CL113" s="112"/>
      <c r="CM113" s="112"/>
      <c r="CN113" s="112"/>
      <c r="CO113" s="112"/>
      <c r="CP113" s="112"/>
      <c r="CQ113" s="112"/>
      <c r="CR113" s="112"/>
      <c r="CS113" s="112"/>
      <c r="CT113" s="112"/>
      <c r="CU113" s="112"/>
      <c r="CV113" s="112"/>
      <c r="CW113" s="112"/>
      <c r="CX113" s="112"/>
      <c r="CY113" s="1">
        <f t="shared" si="3"/>
        <v>4.71575369745891</v>
      </c>
    </row>
    <row r="114" spans="1:103" ht="33.75" customHeight="1">
      <c r="A114" s="166" t="s">
        <v>324</v>
      </c>
      <c r="B114" s="166"/>
      <c r="C114" s="166"/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  <c r="V114" s="166"/>
      <c r="W114" s="166"/>
      <c r="X114" s="166"/>
      <c r="Y114" s="166"/>
      <c r="Z114" s="166"/>
      <c r="AA114" s="166"/>
      <c r="AB114" s="166"/>
      <c r="AC114" s="166"/>
      <c r="AD114" s="166"/>
      <c r="AE114" s="166"/>
      <c r="AF114" s="125" t="s">
        <v>258</v>
      </c>
      <c r="AG114" s="125"/>
      <c r="AH114" s="125"/>
      <c r="AI114" s="125"/>
      <c r="AJ114" s="125"/>
      <c r="AK114" s="125"/>
      <c r="AL114" s="126" t="s">
        <v>325</v>
      </c>
      <c r="AM114" s="126"/>
      <c r="AN114" s="126"/>
      <c r="AO114" s="126"/>
      <c r="AP114" s="126"/>
      <c r="AQ114" s="126"/>
      <c r="AR114" s="126"/>
      <c r="AS114" s="126"/>
      <c r="AT114" s="126"/>
      <c r="AU114" s="126"/>
      <c r="AV114" s="126"/>
      <c r="AW114" s="126"/>
      <c r="AX114" s="126"/>
      <c r="AY114" s="126"/>
      <c r="AZ114" s="126"/>
      <c r="BA114" s="126"/>
      <c r="BB114" s="127">
        <v>18830500</v>
      </c>
      <c r="BC114" s="127"/>
      <c r="BD114" s="127"/>
      <c r="BE114" s="127"/>
      <c r="BF114" s="127"/>
      <c r="BG114" s="127"/>
      <c r="BH114" s="127"/>
      <c r="BI114" s="127"/>
      <c r="BJ114" s="127"/>
      <c r="BK114" s="127"/>
      <c r="BL114" s="127"/>
      <c r="BM114" s="127"/>
      <c r="BN114" s="127"/>
      <c r="BO114" s="127"/>
      <c r="BP114" s="127"/>
      <c r="BQ114" s="127"/>
      <c r="BR114" s="127"/>
      <c r="BS114" s="127"/>
      <c r="BT114" s="127"/>
      <c r="BU114" s="127"/>
      <c r="BV114" s="127"/>
      <c r="BW114" s="127"/>
      <c r="BX114" s="123">
        <v>888000</v>
      </c>
      <c r="BY114" s="123"/>
      <c r="BZ114" s="123"/>
      <c r="CA114" s="123"/>
      <c r="CB114" s="123"/>
      <c r="CC114" s="123"/>
      <c r="CD114" s="123"/>
      <c r="CE114" s="123"/>
      <c r="CF114" s="112">
        <f>BB114-BX114</f>
        <v>17942500</v>
      </c>
      <c r="CG114" s="112"/>
      <c r="CH114" s="112"/>
      <c r="CI114" s="112"/>
      <c r="CJ114" s="112"/>
      <c r="CK114" s="112"/>
      <c r="CL114" s="112"/>
      <c r="CM114" s="112"/>
      <c r="CN114" s="112"/>
      <c r="CO114" s="112"/>
      <c r="CP114" s="112"/>
      <c r="CQ114" s="112"/>
      <c r="CR114" s="112"/>
      <c r="CS114" s="112"/>
      <c r="CT114" s="112"/>
      <c r="CU114" s="112"/>
      <c r="CV114" s="112"/>
      <c r="CW114" s="112"/>
      <c r="CX114" s="112"/>
      <c r="CY114" s="1">
        <f t="shared" si="3"/>
        <v>4.71575369745891</v>
      </c>
    </row>
    <row r="115" ht="12.75">
      <c r="CY115" s="2" t="e">
        <f t="shared" si="3"/>
        <v>#DIV/0!</v>
      </c>
    </row>
  </sheetData>
  <sheetProtection/>
  <mergeCells count="641">
    <mergeCell ref="AL99:BA99"/>
    <mergeCell ref="BB99:BW99"/>
    <mergeCell ref="BX99:CE99"/>
    <mergeCell ref="CF99:CX99"/>
    <mergeCell ref="AL98:BA98"/>
    <mergeCell ref="BB98:BW98"/>
    <mergeCell ref="BX98:CE98"/>
    <mergeCell ref="CF98:CX98"/>
    <mergeCell ref="AL45:BA45"/>
    <mergeCell ref="BB45:BW45"/>
    <mergeCell ref="A46:AE46"/>
    <mergeCell ref="AF46:AK46"/>
    <mergeCell ref="AL46:BA46"/>
    <mergeCell ref="BB46:BW46"/>
    <mergeCell ref="AL44:BA44"/>
    <mergeCell ref="BB44:BW44"/>
    <mergeCell ref="BX44:CE44"/>
    <mergeCell ref="CF44:CX44"/>
    <mergeCell ref="BX36:CE36"/>
    <mergeCell ref="CF36:CX36"/>
    <mergeCell ref="A37:AE37"/>
    <mergeCell ref="AF37:AK37"/>
    <mergeCell ref="AL37:BA37"/>
    <mergeCell ref="BB37:BW37"/>
    <mergeCell ref="BX37:CE37"/>
    <mergeCell ref="CF37:CX37"/>
    <mergeCell ref="A36:AE36"/>
    <mergeCell ref="AF36:AK36"/>
    <mergeCell ref="AL36:BA36"/>
    <mergeCell ref="BB36:BW36"/>
    <mergeCell ref="AL35:BA35"/>
    <mergeCell ref="BB35:BW35"/>
    <mergeCell ref="BX35:CE35"/>
    <mergeCell ref="CF35:CX35"/>
    <mergeCell ref="BX26:CE26"/>
    <mergeCell ref="CF26:CX26"/>
    <mergeCell ref="BX27:CE27"/>
    <mergeCell ref="CF27:CX27"/>
    <mergeCell ref="BX30:CE30"/>
    <mergeCell ref="CF30:CX30"/>
    <mergeCell ref="BX34:CE34"/>
    <mergeCell ref="CF34:CX34"/>
    <mergeCell ref="A27:AE27"/>
    <mergeCell ref="AF27:AK27"/>
    <mergeCell ref="AL27:BA27"/>
    <mergeCell ref="BB27:BW27"/>
    <mergeCell ref="A26:AE26"/>
    <mergeCell ref="AF26:AK26"/>
    <mergeCell ref="AL26:BA26"/>
    <mergeCell ref="BB26:BW26"/>
    <mergeCell ref="BX25:CE25"/>
    <mergeCell ref="CF25:CX25"/>
    <mergeCell ref="A24:AE24"/>
    <mergeCell ref="AF24:AK24"/>
    <mergeCell ref="A25:AE25"/>
    <mergeCell ref="AF25:AK25"/>
    <mergeCell ref="AL25:BA25"/>
    <mergeCell ref="BB25:BW25"/>
    <mergeCell ref="BX23:CE23"/>
    <mergeCell ref="CF23:CX23"/>
    <mergeCell ref="BX24:CE24"/>
    <mergeCell ref="CF24:CX24"/>
    <mergeCell ref="A23:AE23"/>
    <mergeCell ref="AF23:AK23"/>
    <mergeCell ref="AL23:BA23"/>
    <mergeCell ref="BB23:BW23"/>
    <mergeCell ref="A21:AE21"/>
    <mergeCell ref="AF21:AK21"/>
    <mergeCell ref="AL21:BA21"/>
    <mergeCell ref="BB21:BW21"/>
    <mergeCell ref="BX39:CE39"/>
    <mergeCell ref="CF39:CX39"/>
    <mergeCell ref="AL80:BA80"/>
    <mergeCell ref="BB80:BW80"/>
    <mergeCell ref="BX80:CE80"/>
    <mergeCell ref="CF80:CX80"/>
    <mergeCell ref="AL50:BA50"/>
    <mergeCell ref="BB50:BW50"/>
    <mergeCell ref="BX50:CE50"/>
    <mergeCell ref="CF50:CX50"/>
    <mergeCell ref="BX40:CE40"/>
    <mergeCell ref="CF40:CX40"/>
    <mergeCell ref="BX42:CE42"/>
    <mergeCell ref="CF42:CX42"/>
    <mergeCell ref="BX41:CE41"/>
    <mergeCell ref="CF41:CX41"/>
    <mergeCell ref="A31:AE31"/>
    <mergeCell ref="AF31:AK31"/>
    <mergeCell ref="AL32:BA32"/>
    <mergeCell ref="BB32:BW32"/>
    <mergeCell ref="AL31:BA31"/>
    <mergeCell ref="BB31:BW31"/>
    <mergeCell ref="A32:AE32"/>
    <mergeCell ref="AF32:AK32"/>
    <mergeCell ref="AL63:BA63"/>
    <mergeCell ref="BB63:BW63"/>
    <mergeCell ref="AL30:BA30"/>
    <mergeCell ref="BB30:BW30"/>
    <mergeCell ref="AL42:BA42"/>
    <mergeCell ref="BB42:BW42"/>
    <mergeCell ref="AL40:BA40"/>
    <mergeCell ref="BB40:BW40"/>
    <mergeCell ref="AL33:BA33"/>
    <mergeCell ref="BB33:BW33"/>
    <mergeCell ref="BX63:CE63"/>
    <mergeCell ref="CF63:CX63"/>
    <mergeCell ref="BX79:CE79"/>
    <mergeCell ref="CF79:CX79"/>
    <mergeCell ref="BX77:CE77"/>
    <mergeCell ref="CF77:CX77"/>
    <mergeCell ref="BX78:CE78"/>
    <mergeCell ref="CF78:CX78"/>
    <mergeCell ref="BX70:CE70"/>
    <mergeCell ref="CF70:CX70"/>
    <mergeCell ref="BX85:CE85"/>
    <mergeCell ref="CF85:CX85"/>
    <mergeCell ref="BX87:CE87"/>
    <mergeCell ref="CF87:CX87"/>
    <mergeCell ref="BX86:CE86"/>
    <mergeCell ref="CF86:CX86"/>
    <mergeCell ref="AL87:BA87"/>
    <mergeCell ref="BB87:BW87"/>
    <mergeCell ref="A86:AE86"/>
    <mergeCell ref="AF86:AK86"/>
    <mergeCell ref="AL86:BA86"/>
    <mergeCell ref="BB86:BW86"/>
    <mergeCell ref="A85:AE85"/>
    <mergeCell ref="AF85:AK85"/>
    <mergeCell ref="AL85:BA85"/>
    <mergeCell ref="BB85:BW85"/>
    <mergeCell ref="A90:AE90"/>
    <mergeCell ref="AF90:AK90"/>
    <mergeCell ref="A87:AE87"/>
    <mergeCell ref="AF87:AK87"/>
    <mergeCell ref="A88:AE88"/>
    <mergeCell ref="AF88:AK88"/>
    <mergeCell ref="A89:AE89"/>
    <mergeCell ref="AF89:AK89"/>
    <mergeCell ref="BX95:CE95"/>
    <mergeCell ref="CF95:CX95"/>
    <mergeCell ref="BX90:CE90"/>
    <mergeCell ref="CF90:CX90"/>
    <mergeCell ref="BX93:CE93"/>
    <mergeCell ref="CF93:CX93"/>
    <mergeCell ref="BX94:CE94"/>
    <mergeCell ref="CF94:CX94"/>
    <mergeCell ref="AL90:BA90"/>
    <mergeCell ref="BB90:BW90"/>
    <mergeCell ref="BX88:CE88"/>
    <mergeCell ref="CF88:CX88"/>
    <mergeCell ref="BX89:CE89"/>
    <mergeCell ref="CF89:CX89"/>
    <mergeCell ref="AL89:BA89"/>
    <mergeCell ref="BB89:BW89"/>
    <mergeCell ref="BX96:CE96"/>
    <mergeCell ref="CF96:CX96"/>
    <mergeCell ref="BX54:CE54"/>
    <mergeCell ref="CF54:CX54"/>
    <mergeCell ref="BX64:CE64"/>
    <mergeCell ref="CF64:CX64"/>
    <mergeCell ref="BX81:CE81"/>
    <mergeCell ref="CF81:CX81"/>
    <mergeCell ref="BX82:CE82"/>
    <mergeCell ref="CF82:CX82"/>
    <mergeCell ref="BX45:CE45"/>
    <mergeCell ref="CF45:CX45"/>
    <mergeCell ref="BX49:CE49"/>
    <mergeCell ref="CF49:CX49"/>
    <mergeCell ref="BX47:CE47"/>
    <mergeCell ref="CF47:CX47"/>
    <mergeCell ref="BX48:CE48"/>
    <mergeCell ref="CF48:CX48"/>
    <mergeCell ref="BX46:CE46"/>
    <mergeCell ref="CF46:CX46"/>
    <mergeCell ref="AL100:BA100"/>
    <mergeCell ref="BB100:BW100"/>
    <mergeCell ref="BX62:CE62"/>
    <mergeCell ref="CF62:CX62"/>
    <mergeCell ref="BX91:CE91"/>
    <mergeCell ref="CF91:CX91"/>
    <mergeCell ref="BX97:CE97"/>
    <mergeCell ref="CF97:CX97"/>
    <mergeCell ref="BX92:CE92"/>
    <mergeCell ref="CF92:CX92"/>
    <mergeCell ref="A42:AE42"/>
    <mergeCell ref="AF42:AK42"/>
    <mergeCell ref="A50:AE50"/>
    <mergeCell ref="AF50:AK50"/>
    <mergeCell ref="A45:AE45"/>
    <mergeCell ref="AF45:AK45"/>
    <mergeCell ref="A43:AE43"/>
    <mergeCell ref="AF43:AK43"/>
    <mergeCell ref="A33:AE33"/>
    <mergeCell ref="AF33:AK33"/>
    <mergeCell ref="A35:AE35"/>
    <mergeCell ref="AF35:AK35"/>
    <mergeCell ref="A34:AE34"/>
    <mergeCell ref="AF34:AK34"/>
    <mergeCell ref="AL62:BA62"/>
    <mergeCell ref="BB62:BW62"/>
    <mergeCell ref="AL54:BA54"/>
    <mergeCell ref="BB54:BW54"/>
    <mergeCell ref="AL60:BA60"/>
    <mergeCell ref="BB60:BW60"/>
    <mergeCell ref="AL59:BA59"/>
    <mergeCell ref="BB59:BW59"/>
    <mergeCell ref="AL56:BA56"/>
    <mergeCell ref="BB56:BW56"/>
    <mergeCell ref="A19:AE19"/>
    <mergeCell ref="AF19:AK19"/>
    <mergeCell ref="A30:AE30"/>
    <mergeCell ref="AF30:AK30"/>
    <mergeCell ref="A28:AE28"/>
    <mergeCell ref="AF28:AK28"/>
    <mergeCell ref="A29:AE29"/>
    <mergeCell ref="AF29:AK29"/>
    <mergeCell ref="A20:AE20"/>
    <mergeCell ref="AF20:AK20"/>
    <mergeCell ref="AL18:BA18"/>
    <mergeCell ref="BB18:BW18"/>
    <mergeCell ref="A18:AE18"/>
    <mergeCell ref="AF18:AK18"/>
    <mergeCell ref="AL19:BA19"/>
    <mergeCell ref="BB19:BW19"/>
    <mergeCell ref="AL29:BA29"/>
    <mergeCell ref="BB29:BW29"/>
    <mergeCell ref="AL20:BA20"/>
    <mergeCell ref="BB20:BW20"/>
    <mergeCell ref="AL28:BA28"/>
    <mergeCell ref="BB28:BW28"/>
    <mergeCell ref="AL24:BA24"/>
    <mergeCell ref="BB24:BW24"/>
    <mergeCell ref="BX20:CE20"/>
    <mergeCell ref="CF20:CX20"/>
    <mergeCell ref="BX32:CE32"/>
    <mergeCell ref="CF32:CX32"/>
    <mergeCell ref="BX31:CE31"/>
    <mergeCell ref="CF31:CX31"/>
    <mergeCell ref="BX29:CE29"/>
    <mergeCell ref="CF29:CX29"/>
    <mergeCell ref="BX21:CE21"/>
    <mergeCell ref="CF21:CX21"/>
    <mergeCell ref="BX18:CE18"/>
    <mergeCell ref="CF18:CX18"/>
    <mergeCell ref="BX19:CE19"/>
    <mergeCell ref="CF19:CX19"/>
    <mergeCell ref="A40:AE40"/>
    <mergeCell ref="AF40:AK40"/>
    <mergeCell ref="A54:AE54"/>
    <mergeCell ref="AF54:AK54"/>
    <mergeCell ref="A41:AE41"/>
    <mergeCell ref="AF41:AK41"/>
    <mergeCell ref="A48:AE48"/>
    <mergeCell ref="AF48:AK48"/>
    <mergeCell ref="A44:AE44"/>
    <mergeCell ref="AF44:AK44"/>
    <mergeCell ref="A63:AE63"/>
    <mergeCell ref="AF63:AK63"/>
    <mergeCell ref="A61:AE61"/>
    <mergeCell ref="AF61:AK61"/>
    <mergeCell ref="A62:AE62"/>
    <mergeCell ref="AF62:AK62"/>
    <mergeCell ref="AL64:BA64"/>
    <mergeCell ref="BB64:BW64"/>
    <mergeCell ref="A81:AE81"/>
    <mergeCell ref="AF81:AK81"/>
    <mergeCell ref="A64:AE64"/>
    <mergeCell ref="AF64:AK64"/>
    <mergeCell ref="A80:AE80"/>
    <mergeCell ref="AF80:AK80"/>
    <mergeCell ref="A71:AE71"/>
    <mergeCell ref="AF71:AK71"/>
    <mergeCell ref="A82:AE82"/>
    <mergeCell ref="AF82:AK82"/>
    <mergeCell ref="AL82:BA82"/>
    <mergeCell ref="BB82:BW82"/>
    <mergeCell ref="BX71:CE71"/>
    <mergeCell ref="CF71:CX71"/>
    <mergeCell ref="A91:AE91"/>
    <mergeCell ref="AF91:AK91"/>
    <mergeCell ref="AL91:BA91"/>
    <mergeCell ref="BB91:BW91"/>
    <mergeCell ref="AL81:BA81"/>
    <mergeCell ref="BB81:BW81"/>
    <mergeCell ref="AL88:BA88"/>
    <mergeCell ref="BB88:BW88"/>
    <mergeCell ref="BX113:CE113"/>
    <mergeCell ref="CF113:CX113"/>
    <mergeCell ref="BX112:CE112"/>
    <mergeCell ref="CF112:CX112"/>
    <mergeCell ref="A114:AE114"/>
    <mergeCell ref="AF114:AK114"/>
    <mergeCell ref="BX114:CE114"/>
    <mergeCell ref="CF114:CX114"/>
    <mergeCell ref="AL114:BA114"/>
    <mergeCell ref="BB114:BW114"/>
    <mergeCell ref="AL113:BA113"/>
    <mergeCell ref="BB113:BW113"/>
    <mergeCell ref="A113:AE113"/>
    <mergeCell ref="AF113:AK113"/>
    <mergeCell ref="A109:AE109"/>
    <mergeCell ref="AF109:AK109"/>
    <mergeCell ref="AL112:BA112"/>
    <mergeCell ref="BB112:BW112"/>
    <mergeCell ref="A112:AE112"/>
    <mergeCell ref="AF112:AK112"/>
    <mergeCell ref="A111:AE111"/>
    <mergeCell ref="AF111:AK111"/>
    <mergeCell ref="AL110:BA110"/>
    <mergeCell ref="BB110:BW110"/>
    <mergeCell ref="A110:AE110"/>
    <mergeCell ref="AF110:AK110"/>
    <mergeCell ref="AL111:BA111"/>
    <mergeCell ref="BB111:BW111"/>
    <mergeCell ref="BX109:CE109"/>
    <mergeCell ref="CF109:CX109"/>
    <mergeCell ref="AL109:BA109"/>
    <mergeCell ref="BB109:BW109"/>
    <mergeCell ref="BX110:CE110"/>
    <mergeCell ref="CF110:CX110"/>
    <mergeCell ref="BX111:CE111"/>
    <mergeCell ref="CF111:CX111"/>
    <mergeCell ref="A107:AE107"/>
    <mergeCell ref="AF107:AK107"/>
    <mergeCell ref="BX108:CE108"/>
    <mergeCell ref="CF108:CX108"/>
    <mergeCell ref="AL108:BA108"/>
    <mergeCell ref="BB108:BW108"/>
    <mergeCell ref="A108:AE108"/>
    <mergeCell ref="AF108:AK108"/>
    <mergeCell ref="BX107:CE107"/>
    <mergeCell ref="CF107:CX107"/>
    <mergeCell ref="AL104:BA104"/>
    <mergeCell ref="BB104:BW104"/>
    <mergeCell ref="A106:AE106"/>
    <mergeCell ref="AF106:AK106"/>
    <mergeCell ref="AL106:BA106"/>
    <mergeCell ref="BB106:BW106"/>
    <mergeCell ref="AL105:BA105"/>
    <mergeCell ref="BB105:BW105"/>
    <mergeCell ref="A105:AE105"/>
    <mergeCell ref="AF105:AK105"/>
    <mergeCell ref="BX105:CE105"/>
    <mergeCell ref="CF105:CX105"/>
    <mergeCell ref="AL107:BA107"/>
    <mergeCell ref="BB107:BW107"/>
    <mergeCell ref="BX106:CE106"/>
    <mergeCell ref="CF106:CX106"/>
    <mergeCell ref="BX102:CE102"/>
    <mergeCell ref="CF102:CX102"/>
    <mergeCell ref="BX104:CE104"/>
    <mergeCell ref="CF104:CX104"/>
    <mergeCell ref="BX103:CE103"/>
    <mergeCell ref="CF103:CX103"/>
    <mergeCell ref="BX100:CE100"/>
    <mergeCell ref="CF100:CX100"/>
    <mergeCell ref="BX101:CE101"/>
    <mergeCell ref="CF101:CX101"/>
    <mergeCell ref="AL101:BA101"/>
    <mergeCell ref="BB101:BW101"/>
    <mergeCell ref="A101:AE101"/>
    <mergeCell ref="AF101:AK101"/>
    <mergeCell ref="A100:AE100"/>
    <mergeCell ref="AF100:AK100"/>
    <mergeCell ref="A97:AE97"/>
    <mergeCell ref="AF97:AK97"/>
    <mergeCell ref="A98:AE98"/>
    <mergeCell ref="AF98:AK98"/>
    <mergeCell ref="A99:AE99"/>
    <mergeCell ref="AF99:AK99"/>
    <mergeCell ref="AL79:BA79"/>
    <mergeCell ref="BB79:BW79"/>
    <mergeCell ref="AL78:BA78"/>
    <mergeCell ref="BB78:BW78"/>
    <mergeCell ref="A79:AE79"/>
    <mergeCell ref="AF79:AK79"/>
    <mergeCell ref="A78:AE78"/>
    <mergeCell ref="AF78:AK78"/>
    <mergeCell ref="A70:AE70"/>
    <mergeCell ref="AF70:AK70"/>
    <mergeCell ref="AL70:BA70"/>
    <mergeCell ref="BB70:BW70"/>
    <mergeCell ref="A77:AE77"/>
    <mergeCell ref="AF77:AK77"/>
    <mergeCell ref="AL77:BA77"/>
    <mergeCell ref="BB77:BW77"/>
    <mergeCell ref="BX68:CE68"/>
    <mergeCell ref="CF68:CX68"/>
    <mergeCell ref="BX69:CE69"/>
    <mergeCell ref="CF69:CX69"/>
    <mergeCell ref="AL68:BA68"/>
    <mergeCell ref="BB68:BW68"/>
    <mergeCell ref="AL71:BA71"/>
    <mergeCell ref="BB71:BW71"/>
    <mergeCell ref="A69:AE69"/>
    <mergeCell ref="AF69:AK69"/>
    <mergeCell ref="AL69:BA69"/>
    <mergeCell ref="BB69:BW69"/>
    <mergeCell ref="A65:AE65"/>
    <mergeCell ref="AF65:AK65"/>
    <mergeCell ref="AL65:BA65"/>
    <mergeCell ref="BB65:BW65"/>
    <mergeCell ref="BX67:CE67"/>
    <mergeCell ref="CF67:CX67"/>
    <mergeCell ref="BX65:CE65"/>
    <mergeCell ref="CF65:CX65"/>
    <mergeCell ref="AL41:BA41"/>
    <mergeCell ref="BB41:BW41"/>
    <mergeCell ref="A57:AE57"/>
    <mergeCell ref="AF57:AK57"/>
    <mergeCell ref="A47:AE47"/>
    <mergeCell ref="AF47:AK47"/>
    <mergeCell ref="A49:AE49"/>
    <mergeCell ref="AF49:AK49"/>
    <mergeCell ref="A56:AE56"/>
    <mergeCell ref="AF56:AK56"/>
    <mergeCell ref="AL47:BA47"/>
    <mergeCell ref="BB47:BW47"/>
    <mergeCell ref="A60:AE60"/>
    <mergeCell ref="AF60:AK60"/>
    <mergeCell ref="A59:AE59"/>
    <mergeCell ref="AF59:AK59"/>
    <mergeCell ref="A58:AE58"/>
    <mergeCell ref="AF58:AK58"/>
    <mergeCell ref="A52:AE52"/>
    <mergeCell ref="AF52:AK52"/>
    <mergeCell ref="BX59:CE59"/>
    <mergeCell ref="CF59:CX59"/>
    <mergeCell ref="BX16:CE16"/>
    <mergeCell ref="CF16:CX16"/>
    <mergeCell ref="BX17:CE17"/>
    <mergeCell ref="CF17:CX17"/>
    <mergeCell ref="BX33:CE33"/>
    <mergeCell ref="CF33:CX33"/>
    <mergeCell ref="BX28:CE28"/>
    <mergeCell ref="CF28:CX28"/>
    <mergeCell ref="BX60:CE60"/>
    <mergeCell ref="CF60:CX60"/>
    <mergeCell ref="BX61:CE61"/>
    <mergeCell ref="CF61:CX61"/>
    <mergeCell ref="A17:AE17"/>
    <mergeCell ref="AF17:AK17"/>
    <mergeCell ref="AL17:BA17"/>
    <mergeCell ref="BB17:BW17"/>
    <mergeCell ref="A16:AE16"/>
    <mergeCell ref="AF16:AK16"/>
    <mergeCell ref="AL16:BA16"/>
    <mergeCell ref="BB16:BW16"/>
    <mergeCell ref="BX15:CE15"/>
    <mergeCell ref="CF15:CX15"/>
    <mergeCell ref="A14:AE14"/>
    <mergeCell ref="AF14:AK14"/>
    <mergeCell ref="A15:AE15"/>
    <mergeCell ref="AF15:AK15"/>
    <mergeCell ref="AL15:BA15"/>
    <mergeCell ref="BB15:BW15"/>
    <mergeCell ref="AL14:BA14"/>
    <mergeCell ref="BB14:BW14"/>
    <mergeCell ref="BX12:CE12"/>
    <mergeCell ref="CF12:CX12"/>
    <mergeCell ref="BX13:CE13"/>
    <mergeCell ref="CF13:CX13"/>
    <mergeCell ref="BX14:CE14"/>
    <mergeCell ref="CF14:CX14"/>
    <mergeCell ref="A13:AE13"/>
    <mergeCell ref="AF13:AK13"/>
    <mergeCell ref="AL13:BA13"/>
    <mergeCell ref="BB13:BW13"/>
    <mergeCell ref="A12:AE12"/>
    <mergeCell ref="AF12:AK12"/>
    <mergeCell ref="AL12:BA12"/>
    <mergeCell ref="BB12:BW12"/>
    <mergeCell ref="CH9:CY9"/>
    <mergeCell ref="A10:CR10"/>
    <mergeCell ref="A11:AE11"/>
    <mergeCell ref="AF11:AK11"/>
    <mergeCell ref="AL11:BA11"/>
    <mergeCell ref="BB11:BW11"/>
    <mergeCell ref="BX11:CE11"/>
    <mergeCell ref="CF11:CX11"/>
    <mergeCell ref="A7:AQ7"/>
    <mergeCell ref="AR7:BY7"/>
    <mergeCell ref="CH7:CY7"/>
    <mergeCell ref="CH8:CY8"/>
    <mergeCell ref="CH4:CY4"/>
    <mergeCell ref="BO3:CF3"/>
    <mergeCell ref="CH5:CY5"/>
    <mergeCell ref="S6:BY6"/>
    <mergeCell ref="CH6:CY6"/>
    <mergeCell ref="AL103:BA103"/>
    <mergeCell ref="BB103:BW103"/>
    <mergeCell ref="CH2:CY2"/>
    <mergeCell ref="CH3:CY3"/>
    <mergeCell ref="AK4:AQ4"/>
    <mergeCell ref="AR4:BA4"/>
    <mergeCell ref="BP4:BS4"/>
    <mergeCell ref="BT4:BV4"/>
    <mergeCell ref="BX56:CE56"/>
    <mergeCell ref="CF56:CX56"/>
    <mergeCell ref="A103:AE103"/>
    <mergeCell ref="AF103:AK103"/>
    <mergeCell ref="A104:AE104"/>
    <mergeCell ref="AF104:AK104"/>
    <mergeCell ref="A67:AE67"/>
    <mergeCell ref="AF67:AK67"/>
    <mergeCell ref="A68:AE68"/>
    <mergeCell ref="AF68:AK68"/>
    <mergeCell ref="A102:AE102"/>
    <mergeCell ref="AF102:AK102"/>
    <mergeCell ref="AL102:BA102"/>
    <mergeCell ref="BB102:BW102"/>
    <mergeCell ref="AL97:BA97"/>
    <mergeCell ref="BB97:BW97"/>
    <mergeCell ref="AL61:BA61"/>
    <mergeCell ref="BB61:BW61"/>
    <mergeCell ref="AL95:BA95"/>
    <mergeCell ref="BB95:BW95"/>
    <mergeCell ref="AL92:BA92"/>
    <mergeCell ref="BB92:BW92"/>
    <mergeCell ref="AL67:BA67"/>
    <mergeCell ref="BB67:BW67"/>
    <mergeCell ref="A39:AE39"/>
    <mergeCell ref="AF39:AK39"/>
    <mergeCell ref="AL39:BA39"/>
    <mergeCell ref="BB39:BW39"/>
    <mergeCell ref="AL52:BA52"/>
    <mergeCell ref="BB52:BW52"/>
    <mergeCell ref="BX52:CE52"/>
    <mergeCell ref="CF52:CX52"/>
    <mergeCell ref="BX57:CE57"/>
    <mergeCell ref="CF57:CX57"/>
    <mergeCell ref="AL58:BA58"/>
    <mergeCell ref="BB58:BW58"/>
    <mergeCell ref="AL57:BA57"/>
    <mergeCell ref="BB57:BW57"/>
    <mergeCell ref="BX58:CE58"/>
    <mergeCell ref="CF58:CX58"/>
    <mergeCell ref="A96:AE96"/>
    <mergeCell ref="AF96:AK96"/>
    <mergeCell ref="A92:AE92"/>
    <mergeCell ref="AF92:AK92"/>
    <mergeCell ref="A95:AE95"/>
    <mergeCell ref="AF95:AK95"/>
    <mergeCell ref="A94:AE94"/>
    <mergeCell ref="AF94:AK94"/>
    <mergeCell ref="A93:AE93"/>
    <mergeCell ref="AF93:AK93"/>
    <mergeCell ref="AL22:BA22"/>
    <mergeCell ref="BB22:BW22"/>
    <mergeCell ref="AL96:BA96"/>
    <mergeCell ref="BB96:BW96"/>
    <mergeCell ref="AL34:BA34"/>
    <mergeCell ref="BB34:BW34"/>
    <mergeCell ref="AL49:BA49"/>
    <mergeCell ref="BB49:BW49"/>
    <mergeCell ref="AL48:BA48"/>
    <mergeCell ref="BB48:BW48"/>
    <mergeCell ref="BX22:CE22"/>
    <mergeCell ref="CF22:CX22"/>
    <mergeCell ref="A66:AE66"/>
    <mergeCell ref="AF66:AK66"/>
    <mergeCell ref="AL66:BA66"/>
    <mergeCell ref="BB66:BW66"/>
    <mergeCell ref="BX66:CE66"/>
    <mergeCell ref="CF66:CX66"/>
    <mergeCell ref="A22:AE22"/>
    <mergeCell ref="AF22:AK22"/>
    <mergeCell ref="A55:AE55"/>
    <mergeCell ref="AF55:AK55"/>
    <mergeCell ref="AL55:BA55"/>
    <mergeCell ref="BB55:BW55"/>
    <mergeCell ref="A83:AE83"/>
    <mergeCell ref="AF83:AK83"/>
    <mergeCell ref="AL83:BA83"/>
    <mergeCell ref="BB83:BW83"/>
    <mergeCell ref="A84:AE84"/>
    <mergeCell ref="AF84:AK84"/>
    <mergeCell ref="AL84:BA84"/>
    <mergeCell ref="BB84:BW84"/>
    <mergeCell ref="BX84:CE84"/>
    <mergeCell ref="CF84:CX84"/>
    <mergeCell ref="BX38:CE38"/>
    <mergeCell ref="CF38:CX38"/>
    <mergeCell ref="BX53:CE53"/>
    <mergeCell ref="CF53:CX53"/>
    <mergeCell ref="BX55:CE55"/>
    <mergeCell ref="CF55:CX55"/>
    <mergeCell ref="BX83:CE83"/>
    <mergeCell ref="CF83:CX83"/>
    <mergeCell ref="A38:AE38"/>
    <mergeCell ref="AF38:AK38"/>
    <mergeCell ref="AL38:BA38"/>
    <mergeCell ref="BB38:BW38"/>
    <mergeCell ref="AL93:BA93"/>
    <mergeCell ref="BB93:BW93"/>
    <mergeCell ref="AL94:BA94"/>
    <mergeCell ref="BB94:BW94"/>
    <mergeCell ref="A53:AE53"/>
    <mergeCell ref="AF53:AK53"/>
    <mergeCell ref="AL53:BA53"/>
    <mergeCell ref="BB53:BW53"/>
    <mergeCell ref="AL43:BA43"/>
    <mergeCell ref="BB43:BW43"/>
    <mergeCell ref="BX43:CE43"/>
    <mergeCell ref="CF43:CX43"/>
    <mergeCell ref="BX51:CE51"/>
    <mergeCell ref="CF51:CX51"/>
    <mergeCell ref="A51:AE51"/>
    <mergeCell ref="AF51:AK51"/>
    <mergeCell ref="AL51:BA51"/>
    <mergeCell ref="BB51:BW51"/>
    <mergeCell ref="A72:AE72"/>
    <mergeCell ref="AF72:AK72"/>
    <mergeCell ref="AL72:BA72"/>
    <mergeCell ref="BB72:BW72"/>
    <mergeCell ref="BX74:CE74"/>
    <mergeCell ref="CF74:CX74"/>
    <mergeCell ref="A73:AE73"/>
    <mergeCell ref="AF73:AK73"/>
    <mergeCell ref="AL73:BA73"/>
    <mergeCell ref="BB73:BW73"/>
    <mergeCell ref="BX72:CE72"/>
    <mergeCell ref="CF72:CX72"/>
    <mergeCell ref="BX73:CE73"/>
    <mergeCell ref="CF73:CX73"/>
    <mergeCell ref="BX75:CE75"/>
    <mergeCell ref="CF75:CX75"/>
    <mergeCell ref="A74:AE74"/>
    <mergeCell ref="AF74:AK74"/>
    <mergeCell ref="A75:AE75"/>
    <mergeCell ref="AF75:AK75"/>
    <mergeCell ref="AL75:BA75"/>
    <mergeCell ref="BB75:BW75"/>
    <mergeCell ref="AL74:BA74"/>
    <mergeCell ref="BB74:BW74"/>
    <mergeCell ref="BX76:CE76"/>
    <mergeCell ref="CF76:CX76"/>
    <mergeCell ref="A76:AE76"/>
    <mergeCell ref="AF76:AK76"/>
    <mergeCell ref="AL76:BA76"/>
    <mergeCell ref="BB76:BW76"/>
  </mergeCells>
  <printOptions/>
  <pageMargins left="0.9097222222222222" right="0.1902777777777778" top="0.2597222222222222" bottom="0.20972222222222223" header="0.19652777777777777" footer="0.5118055555555556"/>
  <pageSetup horizontalDpi="300" verticalDpi="300" orientation="portrait" paperSize="9" scale="58" r:id="rId1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64" max="104" man="1"/>
    <brk id="101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Y227"/>
  <sheetViews>
    <sheetView tabSelected="1" view="pageBreakPreview" zoomScaleSheetLayoutView="100" zoomScalePageLayoutView="0" workbookViewId="0" topLeftCell="A1">
      <selection activeCell="BK201" sqref="BK201:BV201"/>
    </sheetView>
  </sheetViews>
  <sheetFormatPr defaultColWidth="0.875" defaultRowHeight="12.75"/>
  <cols>
    <col min="1" max="28" width="0.875" style="5" customWidth="1"/>
    <col min="29" max="29" width="17.25390625" style="5" customWidth="1"/>
    <col min="30" max="30" width="0" style="5" hidden="1" customWidth="1"/>
    <col min="31" max="35" width="0.875" style="5" customWidth="1"/>
    <col min="36" max="36" width="2.375" style="5" customWidth="1"/>
    <col min="37" max="37" width="1.25" style="5" customWidth="1"/>
    <col min="38" max="38" width="1.75390625" style="5" customWidth="1"/>
    <col min="39" max="39" width="2.25390625" style="5" customWidth="1"/>
    <col min="40" max="40" width="3.75390625" style="5" customWidth="1"/>
    <col min="41" max="41" width="1.625" style="5" customWidth="1"/>
    <col min="42" max="42" width="2.00390625" style="5" customWidth="1"/>
    <col min="43" max="43" width="3.00390625" style="5" customWidth="1"/>
    <col min="44" max="44" width="11.625" style="5" customWidth="1"/>
    <col min="45" max="45" width="0" style="5" hidden="1" customWidth="1"/>
    <col min="46" max="61" width="0.875" style="5" customWidth="1"/>
    <col min="62" max="62" width="2.875" style="5" customWidth="1"/>
    <col min="63" max="73" width="0.875" style="5" customWidth="1"/>
    <col min="74" max="74" width="6.25390625" style="5" customWidth="1"/>
    <col min="75" max="78" width="0.875" style="5" customWidth="1"/>
    <col min="79" max="79" width="1.37890625" style="5" customWidth="1"/>
    <col min="80" max="84" width="0.875" style="5" customWidth="1"/>
    <col min="85" max="85" width="5.125" style="5" customWidth="1"/>
    <col min="86" max="86" width="8.125" style="7" hidden="1" customWidth="1"/>
    <col min="87" max="87" width="0.875" style="7" customWidth="1"/>
    <col min="88" max="88" width="1.625" style="7" customWidth="1"/>
    <col min="89" max="89" width="5.75390625" style="7" customWidth="1"/>
    <col min="90" max="90" width="0.875" style="7" customWidth="1"/>
    <col min="91" max="91" width="1.875" style="7" customWidth="1"/>
    <col min="92" max="92" width="1.75390625" style="7" customWidth="1"/>
    <col min="93" max="93" width="3.625" style="7" customWidth="1"/>
    <col min="94" max="94" width="2.25390625" style="7" customWidth="1"/>
    <col min="95" max="95" width="3.375" style="7" customWidth="1"/>
    <col min="96" max="96" width="1.75390625" style="7" customWidth="1"/>
    <col min="97" max="97" width="2.375" style="7" customWidth="1"/>
    <col min="98" max="98" width="2.125" style="7" customWidth="1"/>
    <col min="99" max="99" width="2.75390625" style="7" customWidth="1"/>
    <col min="100" max="100" width="3.75390625" style="7" customWidth="1"/>
    <col min="101" max="101" width="1.875" style="7" customWidth="1"/>
    <col min="102" max="102" width="0.875" style="7" customWidth="1"/>
    <col min="103" max="103" width="2.00390625" style="7" customWidth="1"/>
    <col min="104" max="104" width="2.75390625" style="7" customWidth="1"/>
    <col min="105" max="106" width="0.875" style="7" customWidth="1"/>
    <col min="107" max="107" width="2.625" style="7" customWidth="1"/>
    <col min="108" max="108" width="0.875" style="7" customWidth="1"/>
    <col min="109" max="109" width="3.375" style="7" customWidth="1"/>
    <col min="110" max="111" width="0.875" style="7" customWidth="1"/>
    <col min="112" max="112" width="3.25390625" style="7" customWidth="1"/>
    <col min="113" max="16384" width="0.875" style="7" customWidth="1"/>
  </cols>
  <sheetData>
    <row r="1" ht="11.25">
      <c r="CG1" s="6" t="s">
        <v>326</v>
      </c>
    </row>
    <row r="2" spans="1:85" ht="12.75">
      <c r="A2" s="259" t="s">
        <v>327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59"/>
      <c r="BH2" s="259"/>
      <c r="BI2" s="259"/>
      <c r="BJ2" s="259"/>
      <c r="BK2" s="259"/>
      <c r="BL2" s="259"/>
      <c r="BM2" s="259"/>
      <c r="BN2" s="259"/>
      <c r="BO2" s="259"/>
      <c r="BP2" s="259"/>
      <c r="BQ2" s="259"/>
      <c r="BR2" s="259"/>
      <c r="BS2" s="259"/>
      <c r="BT2" s="259"/>
      <c r="BU2" s="259"/>
      <c r="BV2" s="259"/>
      <c r="BW2" s="259"/>
      <c r="BX2" s="259"/>
      <c r="BY2" s="259"/>
      <c r="BZ2" s="259"/>
      <c r="CA2" s="259"/>
      <c r="CB2" s="259"/>
      <c r="CC2" s="259"/>
      <c r="CD2" s="259"/>
      <c r="CE2" s="259"/>
      <c r="CF2" s="259"/>
      <c r="CG2" s="259"/>
    </row>
    <row r="3" spans="41:55" ht="6.75" customHeight="1"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85" s="28" customFormat="1" ht="22.5" customHeight="1">
      <c r="A4" s="154" t="s">
        <v>252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 t="s">
        <v>253</v>
      </c>
      <c r="AF4" s="154"/>
      <c r="AG4" s="154"/>
      <c r="AH4" s="154"/>
      <c r="AI4" s="154"/>
      <c r="AJ4" s="154"/>
      <c r="AK4" s="154" t="s">
        <v>328</v>
      </c>
      <c r="AL4" s="154"/>
      <c r="AM4" s="154"/>
      <c r="AN4" s="154"/>
      <c r="AO4" s="154"/>
      <c r="AP4" s="154"/>
      <c r="AQ4" s="154"/>
      <c r="AR4" s="154"/>
      <c r="AS4" s="154"/>
      <c r="AT4" s="154" t="s">
        <v>254</v>
      </c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 t="s">
        <v>255</v>
      </c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 t="s">
        <v>256</v>
      </c>
      <c r="BX4" s="154"/>
      <c r="BY4" s="154"/>
      <c r="BZ4" s="154"/>
      <c r="CA4" s="154"/>
      <c r="CB4" s="154"/>
      <c r="CC4" s="154"/>
      <c r="CD4" s="154"/>
      <c r="CE4" s="154"/>
      <c r="CF4" s="154"/>
      <c r="CG4" s="154"/>
    </row>
    <row r="5" spans="1:85" s="28" customFormat="1" ht="56.25" customHeight="1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</row>
    <row r="6" spans="1:85" s="28" customFormat="1" ht="12.75">
      <c r="A6" s="156">
        <v>1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>
        <v>2</v>
      </c>
      <c r="AF6" s="156"/>
      <c r="AG6" s="156"/>
      <c r="AH6" s="156"/>
      <c r="AI6" s="156"/>
      <c r="AJ6" s="156"/>
      <c r="AK6" s="156">
        <v>3</v>
      </c>
      <c r="AL6" s="156"/>
      <c r="AM6" s="156"/>
      <c r="AN6" s="156"/>
      <c r="AO6" s="156"/>
      <c r="AP6" s="156"/>
      <c r="AQ6" s="156"/>
      <c r="AR6" s="156"/>
      <c r="AS6" s="156"/>
      <c r="AT6" s="156">
        <v>4</v>
      </c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>
        <v>5</v>
      </c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>
        <v>6</v>
      </c>
      <c r="BX6" s="156"/>
      <c r="BY6" s="156"/>
      <c r="BZ6" s="156"/>
      <c r="CA6" s="156"/>
      <c r="CB6" s="156"/>
      <c r="CC6" s="156"/>
      <c r="CD6" s="156"/>
      <c r="CE6" s="156"/>
      <c r="CF6" s="156"/>
      <c r="CG6" s="156"/>
    </row>
    <row r="7" spans="1:129" s="23" customFormat="1" ht="14.25" customHeight="1">
      <c r="A7" s="139" t="s">
        <v>329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203" t="s">
        <v>330</v>
      </c>
      <c r="AF7" s="203"/>
      <c r="AG7" s="203"/>
      <c r="AH7" s="203"/>
      <c r="AI7" s="203"/>
      <c r="AJ7" s="203"/>
      <c r="AK7" s="203" t="s">
        <v>356</v>
      </c>
      <c r="AL7" s="203"/>
      <c r="AM7" s="203"/>
      <c r="AN7" s="203"/>
      <c r="AO7" s="203"/>
      <c r="AP7" s="203"/>
      <c r="AQ7" s="203"/>
      <c r="AR7" s="203"/>
      <c r="AS7" s="203"/>
      <c r="AT7" s="234">
        <f>AT9+AT93+AT104+AT121+AT139+AT193+AT210+AT215</f>
        <v>41814336.980000004</v>
      </c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>
        <f>BK9+BK139+BK192+BK215+BK104+BK121+BK209+BK93</f>
        <v>8343507.32</v>
      </c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>
        <f>AT7-BK7</f>
        <v>33470829.660000004</v>
      </c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H7" s="23">
        <f>BK7/AT7*100</f>
        <v>19.95369990917407</v>
      </c>
      <c r="CJ7" s="260"/>
      <c r="CK7" s="260"/>
      <c r="CL7" s="260"/>
      <c r="CM7" s="261"/>
      <c r="CN7" s="261"/>
      <c r="CO7" s="261"/>
      <c r="CP7" s="261"/>
      <c r="CQ7" s="261"/>
      <c r="CR7" s="261"/>
      <c r="CS7" s="261"/>
      <c r="CT7" s="261"/>
      <c r="CU7" s="261"/>
      <c r="CV7" s="261"/>
      <c r="CW7" s="261"/>
      <c r="CX7" s="261"/>
      <c r="CY7" s="261"/>
      <c r="CZ7" s="261"/>
      <c r="DA7" s="261"/>
      <c r="DB7" s="261"/>
      <c r="DC7" s="261"/>
      <c r="DD7" s="261"/>
      <c r="DE7" s="261"/>
      <c r="DF7" s="261"/>
      <c r="DG7" s="261"/>
      <c r="DH7" s="261"/>
      <c r="DI7" s="261"/>
      <c r="DJ7" s="261"/>
      <c r="DK7" s="261"/>
      <c r="DL7" s="261"/>
      <c r="DM7" s="261"/>
      <c r="DN7" s="261"/>
      <c r="DO7" s="261"/>
      <c r="DP7" s="261"/>
      <c r="DQ7" s="261"/>
      <c r="DR7" s="261"/>
      <c r="DS7" s="261"/>
      <c r="DT7" s="261"/>
      <c r="DU7" s="261"/>
      <c r="DV7" s="261"/>
      <c r="DW7" s="261"/>
      <c r="DX7" s="261"/>
      <c r="DY7" s="261"/>
    </row>
    <row r="8" spans="1:129" s="28" customFormat="1" ht="16.5" customHeight="1">
      <c r="A8" s="124" t="s">
        <v>259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25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05"/>
      <c r="BL8" s="205"/>
      <c r="BM8" s="205"/>
      <c r="BN8" s="205"/>
      <c r="BO8" s="205"/>
      <c r="BP8" s="205"/>
      <c r="BQ8" s="205"/>
      <c r="BR8" s="205"/>
      <c r="BS8" s="205"/>
      <c r="BT8" s="205"/>
      <c r="BU8" s="205"/>
      <c r="BV8" s="205"/>
      <c r="BW8" s="234"/>
      <c r="BX8" s="234"/>
      <c r="BY8" s="234"/>
      <c r="BZ8" s="234"/>
      <c r="CA8" s="234"/>
      <c r="CB8" s="234"/>
      <c r="CC8" s="234"/>
      <c r="CD8" s="234"/>
      <c r="CE8" s="234"/>
      <c r="CF8" s="234"/>
      <c r="CG8" s="234"/>
      <c r="CH8" s="23" t="e">
        <f aca="true" t="shared" si="0" ref="CH8:CH73">BK8/AT8*100</f>
        <v>#DIV/0!</v>
      </c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</row>
    <row r="9" spans="1:129" s="28" customFormat="1" ht="21.75" customHeight="1">
      <c r="A9" s="134" t="s">
        <v>331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24"/>
      <c r="AE9" s="203" t="s">
        <v>330</v>
      </c>
      <c r="AF9" s="203"/>
      <c r="AG9" s="203"/>
      <c r="AH9" s="203"/>
      <c r="AI9" s="203"/>
      <c r="AJ9" s="203"/>
      <c r="AK9" s="203" t="s">
        <v>332</v>
      </c>
      <c r="AL9" s="203"/>
      <c r="AM9" s="203"/>
      <c r="AN9" s="203"/>
      <c r="AO9" s="203"/>
      <c r="AP9" s="203"/>
      <c r="AQ9" s="203"/>
      <c r="AR9" s="203"/>
      <c r="AS9" s="203"/>
      <c r="AT9" s="234">
        <f>AT10+AT23+AT74+AT69</f>
        <v>8659900</v>
      </c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>
        <f>BK10+BK23+BK74</f>
        <v>2860474.7800000003</v>
      </c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>
        <f aca="true" t="shared" si="1" ref="BW9:BW16">AT9-BK9</f>
        <v>5799425.22</v>
      </c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">
        <f t="shared" si="0"/>
        <v>33.03126802849918</v>
      </c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</row>
    <row r="10" spans="1:129" s="20" customFormat="1" ht="21.75" customHeight="1">
      <c r="A10" s="134" t="s">
        <v>333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24"/>
      <c r="AE10" s="203" t="s">
        <v>330</v>
      </c>
      <c r="AF10" s="203"/>
      <c r="AG10" s="203"/>
      <c r="AH10" s="203"/>
      <c r="AI10" s="203"/>
      <c r="AJ10" s="203"/>
      <c r="AK10" s="234" t="s">
        <v>334</v>
      </c>
      <c r="AL10" s="234"/>
      <c r="AM10" s="234"/>
      <c r="AN10" s="234"/>
      <c r="AO10" s="234"/>
      <c r="AP10" s="234"/>
      <c r="AQ10" s="234"/>
      <c r="AR10" s="234"/>
      <c r="AS10" s="234"/>
      <c r="AT10" s="234">
        <f>AT13+AT17+AT20</f>
        <v>904500</v>
      </c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234"/>
      <c r="BK10" s="234">
        <f>BK13+BK20</f>
        <v>294024.9</v>
      </c>
      <c r="BL10" s="234"/>
      <c r="BM10" s="234"/>
      <c r="BN10" s="234"/>
      <c r="BO10" s="234"/>
      <c r="BP10" s="234"/>
      <c r="BQ10" s="234"/>
      <c r="BR10" s="234"/>
      <c r="BS10" s="234"/>
      <c r="BT10" s="234"/>
      <c r="BU10" s="234"/>
      <c r="BV10" s="234"/>
      <c r="BW10" s="234">
        <f t="shared" si="1"/>
        <v>610475.1</v>
      </c>
      <c r="BX10" s="234"/>
      <c r="BY10" s="234"/>
      <c r="BZ10" s="234"/>
      <c r="CA10" s="234"/>
      <c r="CB10" s="234"/>
      <c r="CC10" s="234"/>
      <c r="CD10" s="234"/>
      <c r="CE10" s="234"/>
      <c r="CF10" s="234"/>
      <c r="CG10" s="234"/>
      <c r="CH10" s="23">
        <f t="shared" si="0"/>
        <v>32.50689883913765</v>
      </c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</row>
    <row r="11" spans="1:129" s="28" customFormat="1" ht="83.25" customHeight="1">
      <c r="A11" s="113" t="s">
        <v>43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206">
        <v>200</v>
      </c>
      <c r="AF11" s="206"/>
      <c r="AG11" s="206"/>
      <c r="AH11" s="206"/>
      <c r="AI11" s="206"/>
      <c r="AJ11" s="206"/>
      <c r="AK11" s="202" t="s">
        <v>41</v>
      </c>
      <c r="AL11" s="202"/>
      <c r="AM11" s="202"/>
      <c r="AN11" s="202"/>
      <c r="AO11" s="202"/>
      <c r="AP11" s="202"/>
      <c r="AQ11" s="202"/>
      <c r="AR11" s="202"/>
      <c r="AS11" s="202"/>
      <c r="AT11" s="205">
        <f>AT12</f>
        <v>903900</v>
      </c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>
        <f>BK12</f>
        <v>293424.9</v>
      </c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>
        <f t="shared" si="1"/>
        <v>610475.1</v>
      </c>
      <c r="BX11" s="205"/>
      <c r="BY11" s="205"/>
      <c r="BZ11" s="205"/>
      <c r="CA11" s="205"/>
      <c r="CB11" s="205"/>
      <c r="CC11" s="205"/>
      <c r="CD11" s="205"/>
      <c r="CE11" s="205"/>
      <c r="CF11" s="205"/>
      <c r="CG11" s="205"/>
      <c r="CH11" s="23">
        <f t="shared" si="0"/>
        <v>32.462097577165615</v>
      </c>
      <c r="CJ11" s="32"/>
      <c r="CK11" s="32"/>
      <c r="CL11" s="32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</row>
    <row r="12" spans="1:129" s="28" customFormat="1" ht="37.5" customHeight="1">
      <c r="A12" s="113" t="s">
        <v>42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206">
        <v>200</v>
      </c>
      <c r="AF12" s="206"/>
      <c r="AG12" s="206"/>
      <c r="AH12" s="206"/>
      <c r="AI12" s="206"/>
      <c r="AJ12" s="206"/>
      <c r="AK12" s="202" t="s">
        <v>40</v>
      </c>
      <c r="AL12" s="202"/>
      <c r="AM12" s="202"/>
      <c r="AN12" s="202"/>
      <c r="AO12" s="202"/>
      <c r="AP12" s="202"/>
      <c r="AQ12" s="202"/>
      <c r="AR12" s="202"/>
      <c r="AS12" s="202"/>
      <c r="AT12" s="205">
        <f>AT13+AT17</f>
        <v>903900</v>
      </c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>
        <f>BK13</f>
        <v>293424.9</v>
      </c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>
        <f t="shared" si="1"/>
        <v>610475.1</v>
      </c>
      <c r="BX12" s="205"/>
      <c r="BY12" s="205"/>
      <c r="BZ12" s="205"/>
      <c r="CA12" s="205"/>
      <c r="CB12" s="205"/>
      <c r="CC12" s="205"/>
      <c r="CD12" s="205"/>
      <c r="CE12" s="205"/>
      <c r="CF12" s="205"/>
      <c r="CG12" s="205"/>
      <c r="CH12" s="23">
        <f t="shared" si="0"/>
        <v>32.462097577165615</v>
      </c>
      <c r="CJ12" s="32"/>
      <c r="CK12" s="32"/>
      <c r="CL12" s="32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</row>
    <row r="13" spans="1:129" s="28" customFormat="1" ht="35.25" customHeight="1">
      <c r="A13" s="113" t="s">
        <v>94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206">
        <v>200</v>
      </c>
      <c r="AF13" s="206"/>
      <c r="AG13" s="206"/>
      <c r="AH13" s="206"/>
      <c r="AI13" s="206"/>
      <c r="AJ13" s="206"/>
      <c r="AK13" s="202" t="s">
        <v>28</v>
      </c>
      <c r="AL13" s="202"/>
      <c r="AM13" s="202"/>
      <c r="AN13" s="202"/>
      <c r="AO13" s="202"/>
      <c r="AP13" s="202"/>
      <c r="AQ13" s="202"/>
      <c r="AR13" s="202"/>
      <c r="AS13" s="202"/>
      <c r="AT13" s="205">
        <f>AT14</f>
        <v>880800</v>
      </c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>
        <f>BK14</f>
        <v>293424.9</v>
      </c>
      <c r="BL13" s="205"/>
      <c r="BM13" s="205"/>
      <c r="BN13" s="205"/>
      <c r="BO13" s="205"/>
      <c r="BP13" s="205"/>
      <c r="BQ13" s="205"/>
      <c r="BR13" s="205"/>
      <c r="BS13" s="205"/>
      <c r="BT13" s="205"/>
      <c r="BU13" s="205"/>
      <c r="BV13" s="205"/>
      <c r="BW13" s="205">
        <f t="shared" si="1"/>
        <v>587375.1</v>
      </c>
      <c r="BX13" s="205"/>
      <c r="BY13" s="205"/>
      <c r="BZ13" s="205"/>
      <c r="CA13" s="205"/>
      <c r="CB13" s="205"/>
      <c r="CC13" s="205"/>
      <c r="CD13" s="205"/>
      <c r="CE13" s="205"/>
      <c r="CF13" s="205"/>
      <c r="CG13" s="205"/>
      <c r="CH13" s="23">
        <f t="shared" si="0"/>
        <v>33.31345367847412</v>
      </c>
      <c r="CJ13" s="32"/>
      <c r="CK13" s="32"/>
      <c r="CL13" s="32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</row>
    <row r="14" spans="1:129" s="28" customFormat="1" ht="27" customHeight="1">
      <c r="A14" s="113" t="s">
        <v>386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206">
        <v>200</v>
      </c>
      <c r="AF14" s="206"/>
      <c r="AG14" s="206"/>
      <c r="AH14" s="206"/>
      <c r="AI14" s="206"/>
      <c r="AJ14" s="206"/>
      <c r="AK14" s="202" t="s">
        <v>29</v>
      </c>
      <c r="AL14" s="202"/>
      <c r="AM14" s="202"/>
      <c r="AN14" s="202"/>
      <c r="AO14" s="202"/>
      <c r="AP14" s="202"/>
      <c r="AQ14" s="202"/>
      <c r="AR14" s="202"/>
      <c r="AS14" s="202"/>
      <c r="AT14" s="205">
        <f>AT15+AT16</f>
        <v>880800</v>
      </c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>
        <f>BK15+BK16</f>
        <v>293424.9</v>
      </c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>
        <f t="shared" si="1"/>
        <v>587375.1</v>
      </c>
      <c r="BX14" s="205"/>
      <c r="BY14" s="205"/>
      <c r="BZ14" s="205"/>
      <c r="CA14" s="205"/>
      <c r="CB14" s="205"/>
      <c r="CC14" s="205"/>
      <c r="CD14" s="205"/>
      <c r="CE14" s="205"/>
      <c r="CF14" s="205"/>
      <c r="CG14" s="205"/>
      <c r="CH14" s="23">
        <f t="shared" si="0"/>
        <v>33.31345367847412</v>
      </c>
      <c r="CJ14" s="32"/>
      <c r="CK14" s="32"/>
      <c r="CL14" s="32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</row>
    <row r="15" spans="1:129" s="28" customFormat="1" ht="27" customHeight="1">
      <c r="A15" s="113" t="s">
        <v>335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201">
        <v>200</v>
      </c>
      <c r="AF15" s="201"/>
      <c r="AG15" s="201"/>
      <c r="AH15" s="201"/>
      <c r="AI15" s="201"/>
      <c r="AJ15" s="201"/>
      <c r="AK15" s="202" t="s">
        <v>30</v>
      </c>
      <c r="AL15" s="202"/>
      <c r="AM15" s="202"/>
      <c r="AN15" s="202"/>
      <c r="AO15" s="202"/>
      <c r="AP15" s="202"/>
      <c r="AQ15" s="202"/>
      <c r="AR15" s="202"/>
      <c r="AS15" s="202"/>
      <c r="AT15" s="205">
        <v>671600</v>
      </c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>
        <v>236220.04</v>
      </c>
      <c r="BL15" s="205"/>
      <c r="BM15" s="205"/>
      <c r="BN15" s="205"/>
      <c r="BO15" s="205"/>
      <c r="BP15" s="205"/>
      <c r="BQ15" s="205"/>
      <c r="BR15" s="205"/>
      <c r="BS15" s="205"/>
      <c r="BT15" s="205"/>
      <c r="BU15" s="205"/>
      <c r="BV15" s="205"/>
      <c r="BW15" s="205">
        <f t="shared" si="1"/>
        <v>435379.95999999996</v>
      </c>
      <c r="BX15" s="205"/>
      <c r="BY15" s="205"/>
      <c r="BZ15" s="205"/>
      <c r="CA15" s="205"/>
      <c r="CB15" s="205"/>
      <c r="CC15" s="205"/>
      <c r="CD15" s="205"/>
      <c r="CE15" s="205"/>
      <c r="CF15" s="205"/>
      <c r="CG15" s="205"/>
      <c r="CH15" s="23">
        <f t="shared" si="0"/>
        <v>35.172727814175104</v>
      </c>
      <c r="CJ15" s="32"/>
      <c r="CK15" s="32"/>
      <c r="CL15" s="32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</row>
    <row r="16" spans="1:129" s="28" customFormat="1" ht="27" customHeight="1">
      <c r="A16" s="113" t="s">
        <v>337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201">
        <v>200</v>
      </c>
      <c r="AF16" s="201"/>
      <c r="AG16" s="201"/>
      <c r="AH16" s="201"/>
      <c r="AI16" s="201"/>
      <c r="AJ16" s="201"/>
      <c r="AK16" s="202" t="s">
        <v>31</v>
      </c>
      <c r="AL16" s="202"/>
      <c r="AM16" s="202"/>
      <c r="AN16" s="202"/>
      <c r="AO16" s="202"/>
      <c r="AP16" s="202"/>
      <c r="AQ16" s="202"/>
      <c r="AR16" s="202"/>
      <c r="AS16" s="202"/>
      <c r="AT16" s="205">
        <v>209200</v>
      </c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>
        <v>57204.86</v>
      </c>
      <c r="BL16" s="205"/>
      <c r="BM16" s="205"/>
      <c r="BN16" s="205"/>
      <c r="BO16" s="205"/>
      <c r="BP16" s="205"/>
      <c r="BQ16" s="205"/>
      <c r="BR16" s="205"/>
      <c r="BS16" s="205"/>
      <c r="BT16" s="205"/>
      <c r="BU16" s="205"/>
      <c r="BV16" s="205"/>
      <c r="BW16" s="205">
        <f t="shared" si="1"/>
        <v>151995.14</v>
      </c>
      <c r="BX16" s="205"/>
      <c r="BY16" s="205"/>
      <c r="BZ16" s="205"/>
      <c r="CA16" s="205"/>
      <c r="CB16" s="205"/>
      <c r="CC16" s="205"/>
      <c r="CD16" s="205"/>
      <c r="CE16" s="205"/>
      <c r="CF16" s="205"/>
      <c r="CG16" s="205"/>
      <c r="CH16" s="23">
        <f t="shared" si="0"/>
        <v>27.344579349904397</v>
      </c>
      <c r="CJ16" s="32"/>
      <c r="CK16" s="32"/>
      <c r="CL16" s="32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</row>
    <row r="17" spans="1:129" s="28" customFormat="1" ht="27" customHeight="1">
      <c r="A17" s="113" t="s">
        <v>34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201">
        <v>200</v>
      </c>
      <c r="AF17" s="201"/>
      <c r="AG17" s="201"/>
      <c r="AH17" s="201"/>
      <c r="AI17" s="201"/>
      <c r="AJ17" s="201"/>
      <c r="AK17" s="202" t="s">
        <v>44</v>
      </c>
      <c r="AL17" s="202"/>
      <c r="AM17" s="202"/>
      <c r="AN17" s="202"/>
      <c r="AO17" s="202"/>
      <c r="AP17" s="202"/>
      <c r="AQ17" s="202"/>
      <c r="AR17" s="202"/>
      <c r="AS17" s="202"/>
      <c r="AT17" s="205">
        <f>AT18</f>
        <v>23100</v>
      </c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 t="str">
        <f>BK18</f>
        <v>-</v>
      </c>
      <c r="BL17" s="205"/>
      <c r="BM17" s="205"/>
      <c r="BN17" s="205"/>
      <c r="BO17" s="205"/>
      <c r="BP17" s="205"/>
      <c r="BQ17" s="205"/>
      <c r="BR17" s="205"/>
      <c r="BS17" s="205"/>
      <c r="BT17" s="205"/>
      <c r="BU17" s="205"/>
      <c r="BV17" s="205"/>
      <c r="BW17" s="205">
        <f>AT17</f>
        <v>23100</v>
      </c>
      <c r="BX17" s="205"/>
      <c r="BY17" s="205"/>
      <c r="BZ17" s="205"/>
      <c r="CA17" s="205"/>
      <c r="CB17" s="205"/>
      <c r="CC17" s="205"/>
      <c r="CD17" s="205"/>
      <c r="CE17" s="205"/>
      <c r="CF17" s="205"/>
      <c r="CG17" s="205"/>
      <c r="CH17" s="23" t="e">
        <f t="shared" si="0"/>
        <v>#VALUE!</v>
      </c>
      <c r="CJ17" s="32"/>
      <c r="CK17" s="32"/>
      <c r="CL17" s="32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</row>
    <row r="18" spans="1:129" s="28" customFormat="1" ht="27" customHeight="1">
      <c r="A18" s="124" t="s">
        <v>387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201">
        <v>200</v>
      </c>
      <c r="AF18" s="201"/>
      <c r="AG18" s="201"/>
      <c r="AH18" s="201"/>
      <c r="AI18" s="201"/>
      <c r="AJ18" s="201"/>
      <c r="AK18" s="202" t="s">
        <v>32</v>
      </c>
      <c r="AL18" s="202"/>
      <c r="AM18" s="202"/>
      <c r="AN18" s="202"/>
      <c r="AO18" s="202"/>
      <c r="AP18" s="202"/>
      <c r="AQ18" s="202"/>
      <c r="AR18" s="202"/>
      <c r="AS18" s="202"/>
      <c r="AT18" s="205">
        <f>AT19</f>
        <v>23100</v>
      </c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 t="str">
        <f>BK19</f>
        <v>-</v>
      </c>
      <c r="BL18" s="205"/>
      <c r="BM18" s="205"/>
      <c r="BN18" s="205"/>
      <c r="BO18" s="205"/>
      <c r="BP18" s="205"/>
      <c r="BQ18" s="205"/>
      <c r="BR18" s="205"/>
      <c r="BS18" s="205"/>
      <c r="BT18" s="205"/>
      <c r="BU18" s="205"/>
      <c r="BV18" s="205"/>
      <c r="BW18" s="205">
        <f>AT18</f>
        <v>23100</v>
      </c>
      <c r="BX18" s="205"/>
      <c r="BY18" s="205"/>
      <c r="BZ18" s="205"/>
      <c r="CA18" s="205"/>
      <c r="CB18" s="205"/>
      <c r="CC18" s="205"/>
      <c r="CD18" s="205"/>
      <c r="CE18" s="205"/>
      <c r="CF18" s="205"/>
      <c r="CG18" s="205"/>
      <c r="CH18" s="23" t="e">
        <f t="shared" si="0"/>
        <v>#VALUE!</v>
      </c>
      <c r="CJ18" s="32"/>
      <c r="CK18" s="32"/>
      <c r="CL18" s="32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</row>
    <row r="19" spans="1:129" s="28" customFormat="1" ht="27" customHeight="1">
      <c r="A19" s="124" t="s">
        <v>336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201">
        <v>200</v>
      </c>
      <c r="AF19" s="201"/>
      <c r="AG19" s="201"/>
      <c r="AH19" s="201"/>
      <c r="AI19" s="201"/>
      <c r="AJ19" s="201"/>
      <c r="AK19" s="202" t="s">
        <v>33</v>
      </c>
      <c r="AL19" s="202"/>
      <c r="AM19" s="202"/>
      <c r="AN19" s="202"/>
      <c r="AO19" s="202"/>
      <c r="AP19" s="202"/>
      <c r="AQ19" s="202"/>
      <c r="AR19" s="202"/>
      <c r="AS19" s="202"/>
      <c r="AT19" s="205">
        <v>23100</v>
      </c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 t="s">
        <v>266</v>
      </c>
      <c r="BL19" s="205"/>
      <c r="BM19" s="205"/>
      <c r="BN19" s="205"/>
      <c r="BO19" s="205"/>
      <c r="BP19" s="205"/>
      <c r="BQ19" s="205"/>
      <c r="BR19" s="205"/>
      <c r="BS19" s="205"/>
      <c r="BT19" s="205"/>
      <c r="BU19" s="205"/>
      <c r="BV19" s="205"/>
      <c r="BW19" s="205">
        <f>AT19</f>
        <v>23100</v>
      </c>
      <c r="BX19" s="205"/>
      <c r="BY19" s="205"/>
      <c r="BZ19" s="205"/>
      <c r="CA19" s="205"/>
      <c r="CB19" s="205"/>
      <c r="CC19" s="205"/>
      <c r="CD19" s="205"/>
      <c r="CE19" s="205"/>
      <c r="CF19" s="205"/>
      <c r="CG19" s="205"/>
      <c r="CH19" s="23" t="e">
        <f t="shared" si="0"/>
        <v>#VALUE!</v>
      </c>
      <c r="CJ19" s="32"/>
      <c r="CK19" s="32"/>
      <c r="CL19" s="32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</row>
    <row r="20" spans="1:129" s="20" customFormat="1" ht="27" customHeight="1">
      <c r="A20" s="113" t="s">
        <v>68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201">
        <v>200</v>
      </c>
      <c r="AF20" s="201"/>
      <c r="AG20" s="201"/>
      <c r="AH20" s="201"/>
      <c r="AI20" s="201"/>
      <c r="AJ20" s="201"/>
      <c r="AK20" s="202" t="s">
        <v>532</v>
      </c>
      <c r="AL20" s="202"/>
      <c r="AM20" s="202"/>
      <c r="AN20" s="202"/>
      <c r="AO20" s="202"/>
      <c r="AP20" s="202"/>
      <c r="AQ20" s="202"/>
      <c r="AR20" s="202"/>
      <c r="AS20" s="202"/>
      <c r="AT20" s="205">
        <f>AT21</f>
        <v>600</v>
      </c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>
        <f>BK21</f>
        <v>600</v>
      </c>
      <c r="BL20" s="205"/>
      <c r="BM20" s="205"/>
      <c r="BN20" s="205"/>
      <c r="BO20" s="205"/>
      <c r="BP20" s="205"/>
      <c r="BQ20" s="205"/>
      <c r="BR20" s="205"/>
      <c r="BS20" s="205"/>
      <c r="BT20" s="205"/>
      <c r="BU20" s="205"/>
      <c r="BV20" s="205"/>
      <c r="BW20" s="205" t="s">
        <v>266</v>
      </c>
      <c r="BX20" s="205"/>
      <c r="BY20" s="205"/>
      <c r="BZ20" s="205"/>
      <c r="CA20" s="205"/>
      <c r="CB20" s="205"/>
      <c r="CC20" s="205"/>
      <c r="CD20" s="205"/>
      <c r="CE20" s="205"/>
      <c r="CF20" s="205"/>
      <c r="CG20" s="205"/>
      <c r="CH20" s="23">
        <f t="shared" si="0"/>
        <v>100</v>
      </c>
      <c r="CJ20" s="34"/>
      <c r="CK20" s="34"/>
      <c r="CL20" s="34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</row>
    <row r="21" spans="1:129" s="20" customFormat="1" ht="27" customHeight="1">
      <c r="A21" s="124" t="s">
        <v>13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201">
        <v>200</v>
      </c>
      <c r="AF21" s="201"/>
      <c r="AG21" s="201"/>
      <c r="AH21" s="201"/>
      <c r="AI21" s="201"/>
      <c r="AJ21" s="201"/>
      <c r="AK21" s="202" t="s">
        <v>533</v>
      </c>
      <c r="AL21" s="202"/>
      <c r="AM21" s="202"/>
      <c r="AN21" s="202"/>
      <c r="AO21" s="202"/>
      <c r="AP21" s="202"/>
      <c r="AQ21" s="202"/>
      <c r="AR21" s="202"/>
      <c r="AS21" s="202"/>
      <c r="AT21" s="205">
        <f>AT22</f>
        <v>600</v>
      </c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>
        <f>BK22</f>
        <v>600</v>
      </c>
      <c r="BL21" s="205"/>
      <c r="BM21" s="205"/>
      <c r="BN21" s="205"/>
      <c r="BO21" s="205"/>
      <c r="BP21" s="205"/>
      <c r="BQ21" s="205"/>
      <c r="BR21" s="205"/>
      <c r="BS21" s="205"/>
      <c r="BT21" s="205"/>
      <c r="BU21" s="205"/>
      <c r="BV21" s="205"/>
      <c r="BW21" s="205" t="s">
        <v>266</v>
      </c>
      <c r="BX21" s="205"/>
      <c r="BY21" s="205"/>
      <c r="BZ21" s="205"/>
      <c r="CA21" s="205"/>
      <c r="CB21" s="205"/>
      <c r="CC21" s="205"/>
      <c r="CD21" s="205"/>
      <c r="CE21" s="205"/>
      <c r="CF21" s="205"/>
      <c r="CG21" s="205"/>
      <c r="CH21" s="23">
        <f>BK21/AT21*100</f>
        <v>100</v>
      </c>
      <c r="CJ21" s="34"/>
      <c r="CK21" s="34"/>
      <c r="CL21" s="34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</row>
    <row r="22" spans="1:129" s="20" customFormat="1" ht="27" customHeight="1">
      <c r="A22" s="124" t="s">
        <v>345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201">
        <v>200</v>
      </c>
      <c r="AF22" s="201"/>
      <c r="AG22" s="201"/>
      <c r="AH22" s="201"/>
      <c r="AI22" s="201"/>
      <c r="AJ22" s="201"/>
      <c r="AK22" s="202" t="s">
        <v>534</v>
      </c>
      <c r="AL22" s="202"/>
      <c r="AM22" s="202"/>
      <c r="AN22" s="202"/>
      <c r="AO22" s="202"/>
      <c r="AP22" s="202"/>
      <c r="AQ22" s="202"/>
      <c r="AR22" s="202"/>
      <c r="AS22" s="202"/>
      <c r="AT22" s="205">
        <v>600</v>
      </c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  <c r="BI22" s="205"/>
      <c r="BJ22" s="205"/>
      <c r="BK22" s="205">
        <v>600</v>
      </c>
      <c r="BL22" s="205"/>
      <c r="BM22" s="205"/>
      <c r="BN22" s="205"/>
      <c r="BO22" s="205"/>
      <c r="BP22" s="205"/>
      <c r="BQ22" s="205"/>
      <c r="BR22" s="205"/>
      <c r="BS22" s="205"/>
      <c r="BT22" s="205"/>
      <c r="BU22" s="205"/>
      <c r="BV22" s="205"/>
      <c r="BW22" s="205" t="s">
        <v>266</v>
      </c>
      <c r="BX22" s="205"/>
      <c r="BY22" s="205"/>
      <c r="BZ22" s="205"/>
      <c r="CA22" s="205"/>
      <c r="CB22" s="205"/>
      <c r="CC22" s="205"/>
      <c r="CD22" s="205"/>
      <c r="CE22" s="205"/>
      <c r="CF22" s="205"/>
      <c r="CG22" s="205"/>
      <c r="CH22" s="23">
        <f>BK22/AT22*100</f>
        <v>100</v>
      </c>
      <c r="CJ22" s="34"/>
      <c r="CK22" s="34"/>
      <c r="CL22" s="34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</row>
    <row r="23" spans="1:129" s="20" customFormat="1" ht="95.25" customHeight="1">
      <c r="A23" s="134" t="s">
        <v>395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25"/>
      <c r="AE23" s="258">
        <v>200</v>
      </c>
      <c r="AF23" s="258"/>
      <c r="AG23" s="258"/>
      <c r="AH23" s="258"/>
      <c r="AI23" s="258"/>
      <c r="AJ23" s="258"/>
      <c r="AK23" s="203" t="s">
        <v>394</v>
      </c>
      <c r="AL23" s="203"/>
      <c r="AM23" s="203"/>
      <c r="AN23" s="203"/>
      <c r="AO23" s="203"/>
      <c r="AP23" s="203"/>
      <c r="AQ23" s="203"/>
      <c r="AR23" s="203"/>
      <c r="AS23" s="203"/>
      <c r="AT23" s="234">
        <f>AT24+AT59</f>
        <v>7305400</v>
      </c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>
        <f>BK24+BK59</f>
        <v>2476969.3800000004</v>
      </c>
      <c r="BL23" s="234"/>
      <c r="BM23" s="234"/>
      <c r="BN23" s="234"/>
      <c r="BO23" s="234"/>
      <c r="BP23" s="234"/>
      <c r="BQ23" s="234"/>
      <c r="BR23" s="234"/>
      <c r="BS23" s="234"/>
      <c r="BT23" s="234"/>
      <c r="BU23" s="234"/>
      <c r="BV23" s="234"/>
      <c r="BW23" s="234">
        <f>AT23-BK23</f>
        <v>4828430.619999999</v>
      </c>
      <c r="BX23" s="234"/>
      <c r="BY23" s="234"/>
      <c r="BZ23" s="234"/>
      <c r="CA23" s="234"/>
      <c r="CB23" s="234"/>
      <c r="CC23" s="234"/>
      <c r="CD23" s="234"/>
      <c r="CE23" s="234"/>
      <c r="CF23" s="234"/>
      <c r="CG23" s="234"/>
      <c r="CH23" s="23">
        <f t="shared" si="0"/>
        <v>33.90600624195801</v>
      </c>
      <c r="CJ23" s="34"/>
      <c r="CK23" s="34"/>
      <c r="CL23" s="34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</row>
    <row r="24" spans="1:129" s="20" customFormat="1" ht="24" customHeight="1">
      <c r="A24" s="134" t="s">
        <v>338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25"/>
      <c r="AE24" s="258">
        <v>200</v>
      </c>
      <c r="AF24" s="258"/>
      <c r="AG24" s="258"/>
      <c r="AH24" s="258"/>
      <c r="AI24" s="258"/>
      <c r="AJ24" s="258"/>
      <c r="AK24" s="203" t="s">
        <v>339</v>
      </c>
      <c r="AL24" s="203"/>
      <c r="AM24" s="203"/>
      <c r="AN24" s="203"/>
      <c r="AO24" s="203"/>
      <c r="AP24" s="203"/>
      <c r="AQ24" s="203"/>
      <c r="AR24" s="203"/>
      <c r="AS24" s="203"/>
      <c r="AT24" s="234">
        <f>AT25+AT34+AT53</f>
        <v>7109200</v>
      </c>
      <c r="AU24" s="234"/>
      <c r="AV24" s="234"/>
      <c r="AW24" s="234"/>
      <c r="AX24" s="234"/>
      <c r="AY24" s="234"/>
      <c r="AZ24" s="234"/>
      <c r="BA24" s="234"/>
      <c r="BB24" s="234"/>
      <c r="BC24" s="234"/>
      <c r="BD24" s="234"/>
      <c r="BE24" s="234"/>
      <c r="BF24" s="234"/>
      <c r="BG24" s="234"/>
      <c r="BH24" s="234"/>
      <c r="BI24" s="234"/>
      <c r="BJ24" s="234"/>
      <c r="BK24" s="234">
        <f>BK25+BK34+BK53</f>
        <v>2377869.3800000004</v>
      </c>
      <c r="BL24" s="234"/>
      <c r="BM24" s="234"/>
      <c r="BN24" s="234"/>
      <c r="BO24" s="234"/>
      <c r="BP24" s="234"/>
      <c r="BQ24" s="234"/>
      <c r="BR24" s="234"/>
      <c r="BS24" s="234"/>
      <c r="BT24" s="234"/>
      <c r="BU24" s="234"/>
      <c r="BV24" s="234"/>
      <c r="BW24" s="234">
        <f>AT24-BK24</f>
        <v>4731330.619999999</v>
      </c>
      <c r="BX24" s="234"/>
      <c r="BY24" s="234"/>
      <c r="BZ24" s="234"/>
      <c r="CA24" s="234"/>
      <c r="CB24" s="234"/>
      <c r="CC24" s="234"/>
      <c r="CD24" s="234"/>
      <c r="CE24" s="234"/>
      <c r="CF24" s="234"/>
      <c r="CG24" s="234"/>
      <c r="CH24" s="23">
        <f t="shared" si="0"/>
        <v>33.447777246384966</v>
      </c>
      <c r="CJ24" s="31"/>
      <c r="CK24" s="31"/>
      <c r="CL24" s="31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</row>
    <row r="25" spans="1:129" s="28" customFormat="1" ht="81" customHeight="1">
      <c r="A25" s="113" t="s">
        <v>43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206">
        <v>200</v>
      </c>
      <c r="AF25" s="206"/>
      <c r="AG25" s="206"/>
      <c r="AH25" s="206"/>
      <c r="AI25" s="206"/>
      <c r="AJ25" s="206"/>
      <c r="AK25" s="202" t="s">
        <v>45</v>
      </c>
      <c r="AL25" s="202"/>
      <c r="AM25" s="202"/>
      <c r="AN25" s="202"/>
      <c r="AO25" s="202"/>
      <c r="AP25" s="202"/>
      <c r="AQ25" s="202"/>
      <c r="AR25" s="202"/>
      <c r="AS25" s="202"/>
      <c r="AT25" s="205">
        <f>AT26</f>
        <v>6068500</v>
      </c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>
        <f>BK26</f>
        <v>1931012.56</v>
      </c>
      <c r="BL25" s="205"/>
      <c r="BM25" s="205"/>
      <c r="BN25" s="205"/>
      <c r="BO25" s="205"/>
      <c r="BP25" s="205"/>
      <c r="BQ25" s="205"/>
      <c r="BR25" s="205"/>
      <c r="BS25" s="205"/>
      <c r="BT25" s="205"/>
      <c r="BU25" s="205"/>
      <c r="BV25" s="205"/>
      <c r="BW25" s="205">
        <f>AT25-BK25</f>
        <v>4137487.44</v>
      </c>
      <c r="BX25" s="205"/>
      <c r="BY25" s="205"/>
      <c r="BZ25" s="205"/>
      <c r="CA25" s="205"/>
      <c r="CB25" s="205"/>
      <c r="CC25" s="205"/>
      <c r="CD25" s="205"/>
      <c r="CE25" s="205"/>
      <c r="CF25" s="205"/>
      <c r="CG25" s="205"/>
      <c r="CH25" s="23">
        <f t="shared" si="0"/>
        <v>31.820261349592155</v>
      </c>
      <c r="CJ25" s="32"/>
      <c r="CK25" s="32"/>
      <c r="CL25" s="32"/>
      <c r="CM25" s="37"/>
      <c r="CN25" s="37"/>
      <c r="CO25" s="37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</row>
    <row r="26" spans="1:129" s="28" customFormat="1" ht="42.75" customHeight="1">
      <c r="A26" s="113" t="s">
        <v>42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206">
        <v>200</v>
      </c>
      <c r="AF26" s="206"/>
      <c r="AG26" s="206"/>
      <c r="AH26" s="206"/>
      <c r="AI26" s="206"/>
      <c r="AJ26" s="206"/>
      <c r="AK26" s="202" t="s">
        <v>46</v>
      </c>
      <c r="AL26" s="202"/>
      <c r="AM26" s="202"/>
      <c r="AN26" s="202"/>
      <c r="AO26" s="202"/>
      <c r="AP26" s="202"/>
      <c r="AQ26" s="202"/>
      <c r="AR26" s="202"/>
      <c r="AS26" s="202"/>
      <c r="AT26" s="205">
        <f>AT27+AT31</f>
        <v>6068500</v>
      </c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  <c r="BI26" s="205"/>
      <c r="BJ26" s="205"/>
      <c r="BK26" s="205">
        <f>BK27+BK31</f>
        <v>1931012.56</v>
      </c>
      <c r="BL26" s="205"/>
      <c r="BM26" s="205"/>
      <c r="BN26" s="205"/>
      <c r="BO26" s="205"/>
      <c r="BP26" s="205"/>
      <c r="BQ26" s="205"/>
      <c r="BR26" s="205"/>
      <c r="BS26" s="205"/>
      <c r="BT26" s="205"/>
      <c r="BU26" s="205"/>
      <c r="BV26" s="205"/>
      <c r="BW26" s="205">
        <f aca="true" t="shared" si="2" ref="BW26:BW44">AT26-BK26</f>
        <v>4137487.44</v>
      </c>
      <c r="BX26" s="205"/>
      <c r="BY26" s="205"/>
      <c r="BZ26" s="205"/>
      <c r="CA26" s="205"/>
      <c r="CB26" s="205"/>
      <c r="CC26" s="205"/>
      <c r="CD26" s="205"/>
      <c r="CE26" s="205"/>
      <c r="CF26" s="205"/>
      <c r="CG26" s="205"/>
      <c r="CH26" s="23">
        <f t="shared" si="0"/>
        <v>31.820261349592155</v>
      </c>
      <c r="CJ26" s="32"/>
      <c r="CK26" s="32"/>
      <c r="CL26" s="32"/>
      <c r="CM26" s="37"/>
      <c r="CN26" s="37"/>
      <c r="CO26" s="37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</row>
    <row r="27" spans="1:129" s="28" customFormat="1" ht="27" customHeight="1">
      <c r="A27" s="113" t="s">
        <v>94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206">
        <v>200</v>
      </c>
      <c r="AF27" s="206"/>
      <c r="AG27" s="206"/>
      <c r="AH27" s="206"/>
      <c r="AI27" s="206"/>
      <c r="AJ27" s="206"/>
      <c r="AK27" s="202" t="s">
        <v>35</v>
      </c>
      <c r="AL27" s="202"/>
      <c r="AM27" s="202"/>
      <c r="AN27" s="202"/>
      <c r="AO27" s="202"/>
      <c r="AP27" s="202"/>
      <c r="AQ27" s="202"/>
      <c r="AR27" s="202"/>
      <c r="AS27" s="202"/>
      <c r="AT27" s="205">
        <f>AT28</f>
        <v>5914900</v>
      </c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>
        <f>BK28</f>
        <v>1821696.56</v>
      </c>
      <c r="BL27" s="205"/>
      <c r="BM27" s="205"/>
      <c r="BN27" s="205"/>
      <c r="BO27" s="205"/>
      <c r="BP27" s="205"/>
      <c r="BQ27" s="205"/>
      <c r="BR27" s="205"/>
      <c r="BS27" s="205"/>
      <c r="BT27" s="205"/>
      <c r="BU27" s="205"/>
      <c r="BV27" s="205"/>
      <c r="BW27" s="205">
        <f t="shared" si="2"/>
        <v>4093203.44</v>
      </c>
      <c r="BX27" s="205"/>
      <c r="BY27" s="205"/>
      <c r="BZ27" s="205"/>
      <c r="CA27" s="205"/>
      <c r="CB27" s="205"/>
      <c r="CC27" s="205"/>
      <c r="CD27" s="205"/>
      <c r="CE27" s="205"/>
      <c r="CF27" s="205"/>
      <c r="CG27" s="205"/>
      <c r="CH27" s="23">
        <f t="shared" si="0"/>
        <v>30.798433785862823</v>
      </c>
      <c r="CJ27" s="32"/>
      <c r="CK27" s="32"/>
      <c r="CL27" s="32"/>
      <c r="CM27" s="37"/>
      <c r="CN27" s="37"/>
      <c r="CO27" s="37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</row>
    <row r="28" spans="1:129" s="28" customFormat="1" ht="26.25" customHeight="1">
      <c r="A28" s="113" t="s">
        <v>386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206">
        <v>200</v>
      </c>
      <c r="AF28" s="206"/>
      <c r="AG28" s="206"/>
      <c r="AH28" s="206"/>
      <c r="AI28" s="206"/>
      <c r="AJ28" s="206"/>
      <c r="AK28" s="202" t="s">
        <v>36</v>
      </c>
      <c r="AL28" s="202"/>
      <c r="AM28" s="202"/>
      <c r="AN28" s="202"/>
      <c r="AO28" s="202"/>
      <c r="AP28" s="202"/>
      <c r="AQ28" s="202"/>
      <c r="AR28" s="202"/>
      <c r="AS28" s="202"/>
      <c r="AT28" s="205">
        <f>AT29+AT30</f>
        <v>5914900</v>
      </c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>
        <f>BK29+BK30</f>
        <v>1821696.56</v>
      </c>
      <c r="BL28" s="205"/>
      <c r="BM28" s="205"/>
      <c r="BN28" s="205"/>
      <c r="BO28" s="205"/>
      <c r="BP28" s="205"/>
      <c r="BQ28" s="205"/>
      <c r="BR28" s="205"/>
      <c r="BS28" s="205"/>
      <c r="BT28" s="205"/>
      <c r="BU28" s="205"/>
      <c r="BV28" s="205"/>
      <c r="BW28" s="205">
        <f t="shared" si="2"/>
        <v>4093203.44</v>
      </c>
      <c r="BX28" s="205"/>
      <c r="BY28" s="205"/>
      <c r="BZ28" s="205"/>
      <c r="CA28" s="205"/>
      <c r="CB28" s="205"/>
      <c r="CC28" s="205"/>
      <c r="CD28" s="205"/>
      <c r="CE28" s="205"/>
      <c r="CF28" s="205"/>
      <c r="CG28" s="205"/>
      <c r="CH28" s="23">
        <f t="shared" si="0"/>
        <v>30.798433785862823</v>
      </c>
      <c r="CJ28" s="32"/>
      <c r="CK28" s="32"/>
      <c r="CL28" s="32"/>
      <c r="CM28" s="37"/>
      <c r="CN28" s="37"/>
      <c r="CO28" s="37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</row>
    <row r="29" spans="1:129" s="28" customFormat="1" ht="22.5" customHeight="1">
      <c r="A29" s="113" t="s">
        <v>340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25"/>
      <c r="AE29" s="201">
        <v>200</v>
      </c>
      <c r="AF29" s="201"/>
      <c r="AG29" s="201"/>
      <c r="AH29" s="201"/>
      <c r="AI29" s="201"/>
      <c r="AJ29" s="201"/>
      <c r="AK29" s="202" t="s">
        <v>37</v>
      </c>
      <c r="AL29" s="202"/>
      <c r="AM29" s="202"/>
      <c r="AN29" s="202"/>
      <c r="AO29" s="202"/>
      <c r="AP29" s="202"/>
      <c r="AQ29" s="202"/>
      <c r="AR29" s="202"/>
      <c r="AS29" s="202"/>
      <c r="AT29" s="205">
        <v>4495700</v>
      </c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>
        <v>1321011.96</v>
      </c>
      <c r="BL29" s="205"/>
      <c r="BM29" s="205"/>
      <c r="BN29" s="205"/>
      <c r="BO29" s="205"/>
      <c r="BP29" s="205"/>
      <c r="BQ29" s="205"/>
      <c r="BR29" s="205"/>
      <c r="BS29" s="205"/>
      <c r="BT29" s="205"/>
      <c r="BU29" s="205"/>
      <c r="BV29" s="205"/>
      <c r="BW29" s="205">
        <f t="shared" si="2"/>
        <v>3174688.04</v>
      </c>
      <c r="BX29" s="205"/>
      <c r="BY29" s="205"/>
      <c r="BZ29" s="205"/>
      <c r="CA29" s="205"/>
      <c r="CB29" s="205"/>
      <c r="CC29" s="205"/>
      <c r="CD29" s="205"/>
      <c r="CE29" s="205"/>
      <c r="CF29" s="205"/>
      <c r="CG29" s="205"/>
      <c r="CH29" s="23">
        <f t="shared" si="0"/>
        <v>29.38389928153569</v>
      </c>
      <c r="CJ29" s="32"/>
      <c r="CK29" s="32"/>
      <c r="CL29" s="32"/>
      <c r="CM29" s="37"/>
      <c r="CN29" s="37"/>
      <c r="CO29" s="37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</row>
    <row r="30" spans="1:129" s="28" customFormat="1" ht="22.5" customHeight="1">
      <c r="A30" s="113" t="s">
        <v>337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201">
        <v>200</v>
      </c>
      <c r="AF30" s="201"/>
      <c r="AG30" s="201"/>
      <c r="AH30" s="201"/>
      <c r="AI30" s="201"/>
      <c r="AJ30" s="201"/>
      <c r="AK30" s="202" t="s">
        <v>38</v>
      </c>
      <c r="AL30" s="202"/>
      <c r="AM30" s="202"/>
      <c r="AN30" s="202"/>
      <c r="AO30" s="202"/>
      <c r="AP30" s="202"/>
      <c r="AQ30" s="202"/>
      <c r="AR30" s="202"/>
      <c r="AS30" s="202"/>
      <c r="AT30" s="205">
        <v>1419200</v>
      </c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  <c r="BI30" s="205"/>
      <c r="BJ30" s="205"/>
      <c r="BK30" s="205">
        <v>500684.6</v>
      </c>
      <c r="BL30" s="205"/>
      <c r="BM30" s="205"/>
      <c r="BN30" s="205"/>
      <c r="BO30" s="205"/>
      <c r="BP30" s="205"/>
      <c r="BQ30" s="205"/>
      <c r="BR30" s="205"/>
      <c r="BS30" s="205"/>
      <c r="BT30" s="205"/>
      <c r="BU30" s="205"/>
      <c r="BV30" s="205"/>
      <c r="BW30" s="205">
        <f t="shared" si="2"/>
        <v>918515.4</v>
      </c>
      <c r="BX30" s="205"/>
      <c r="BY30" s="205"/>
      <c r="BZ30" s="205"/>
      <c r="CA30" s="205"/>
      <c r="CB30" s="205"/>
      <c r="CC30" s="205"/>
      <c r="CD30" s="205"/>
      <c r="CE30" s="205"/>
      <c r="CF30" s="205"/>
      <c r="CG30" s="205"/>
      <c r="CH30" s="23">
        <f t="shared" si="0"/>
        <v>35.279354565952644</v>
      </c>
      <c r="CJ30" s="32"/>
      <c r="CK30" s="32"/>
      <c r="CL30" s="32"/>
      <c r="CM30" s="37"/>
      <c r="CN30" s="37"/>
      <c r="CO30" s="37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</row>
    <row r="31" spans="1:129" s="20" customFormat="1" ht="27" customHeight="1">
      <c r="A31" s="113" t="s">
        <v>34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201">
        <v>200</v>
      </c>
      <c r="AF31" s="201"/>
      <c r="AG31" s="201"/>
      <c r="AH31" s="201"/>
      <c r="AI31" s="201"/>
      <c r="AJ31" s="201"/>
      <c r="AK31" s="202" t="s">
        <v>47</v>
      </c>
      <c r="AL31" s="202"/>
      <c r="AM31" s="202"/>
      <c r="AN31" s="202"/>
      <c r="AO31" s="202"/>
      <c r="AP31" s="202"/>
      <c r="AQ31" s="202"/>
      <c r="AR31" s="202"/>
      <c r="AS31" s="202"/>
      <c r="AT31" s="205">
        <f>AT32</f>
        <v>153600</v>
      </c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>
        <f>BK32</f>
        <v>109316</v>
      </c>
      <c r="BL31" s="205"/>
      <c r="BM31" s="205"/>
      <c r="BN31" s="205"/>
      <c r="BO31" s="205"/>
      <c r="BP31" s="205"/>
      <c r="BQ31" s="205"/>
      <c r="BR31" s="205"/>
      <c r="BS31" s="205"/>
      <c r="BT31" s="205"/>
      <c r="BU31" s="205"/>
      <c r="BV31" s="205"/>
      <c r="BW31" s="205">
        <f t="shared" si="2"/>
        <v>44284</v>
      </c>
      <c r="BX31" s="205"/>
      <c r="BY31" s="205"/>
      <c r="BZ31" s="205"/>
      <c r="CA31" s="205"/>
      <c r="CB31" s="205"/>
      <c r="CC31" s="205"/>
      <c r="CD31" s="205"/>
      <c r="CE31" s="205"/>
      <c r="CF31" s="205"/>
      <c r="CG31" s="205"/>
      <c r="CH31" s="23">
        <f t="shared" si="0"/>
        <v>71.16927083333333</v>
      </c>
      <c r="CJ31" s="34"/>
      <c r="CK31" s="34"/>
      <c r="CL31" s="34"/>
      <c r="CM31" s="38"/>
      <c r="CN31" s="38"/>
      <c r="CO31" s="38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</row>
    <row r="32" spans="1:129" s="20" customFormat="1" ht="26.25" customHeight="1">
      <c r="A32" s="113" t="s">
        <v>386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201">
        <v>200</v>
      </c>
      <c r="AF32" s="201"/>
      <c r="AG32" s="201"/>
      <c r="AH32" s="201"/>
      <c r="AI32" s="201"/>
      <c r="AJ32" s="201"/>
      <c r="AK32" s="202" t="s">
        <v>48</v>
      </c>
      <c r="AL32" s="202"/>
      <c r="AM32" s="202"/>
      <c r="AN32" s="202"/>
      <c r="AO32" s="202"/>
      <c r="AP32" s="202"/>
      <c r="AQ32" s="202"/>
      <c r="AR32" s="202"/>
      <c r="AS32" s="202"/>
      <c r="AT32" s="205">
        <f>AT33</f>
        <v>153600</v>
      </c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  <c r="BI32" s="205"/>
      <c r="BJ32" s="205"/>
      <c r="BK32" s="205">
        <f>BK33</f>
        <v>109316</v>
      </c>
      <c r="BL32" s="205"/>
      <c r="BM32" s="205"/>
      <c r="BN32" s="205"/>
      <c r="BO32" s="205"/>
      <c r="BP32" s="205"/>
      <c r="BQ32" s="205"/>
      <c r="BR32" s="205"/>
      <c r="BS32" s="205"/>
      <c r="BT32" s="205"/>
      <c r="BU32" s="205"/>
      <c r="BV32" s="205"/>
      <c r="BW32" s="205">
        <f t="shared" si="2"/>
        <v>44284</v>
      </c>
      <c r="BX32" s="205"/>
      <c r="BY32" s="205"/>
      <c r="BZ32" s="205"/>
      <c r="CA32" s="205"/>
      <c r="CB32" s="205"/>
      <c r="CC32" s="205"/>
      <c r="CD32" s="205"/>
      <c r="CE32" s="205"/>
      <c r="CF32" s="205"/>
      <c r="CG32" s="205"/>
      <c r="CH32" s="23">
        <f t="shared" si="0"/>
        <v>71.16927083333333</v>
      </c>
      <c r="CJ32" s="34"/>
      <c r="CK32" s="34"/>
      <c r="CL32" s="34"/>
      <c r="CM32" s="38"/>
      <c r="CN32" s="38"/>
      <c r="CO32" s="38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</row>
    <row r="33" spans="1:129" s="20" customFormat="1" ht="22.5" customHeight="1">
      <c r="A33" s="124" t="s">
        <v>336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201">
        <v>200</v>
      </c>
      <c r="AF33" s="201"/>
      <c r="AG33" s="201"/>
      <c r="AH33" s="201"/>
      <c r="AI33" s="201"/>
      <c r="AJ33" s="201"/>
      <c r="AK33" s="202" t="s">
        <v>39</v>
      </c>
      <c r="AL33" s="202"/>
      <c r="AM33" s="202"/>
      <c r="AN33" s="202"/>
      <c r="AO33" s="202"/>
      <c r="AP33" s="202"/>
      <c r="AQ33" s="202"/>
      <c r="AR33" s="202"/>
      <c r="AS33" s="202"/>
      <c r="AT33" s="205">
        <v>153600</v>
      </c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  <c r="BI33" s="205"/>
      <c r="BJ33" s="205"/>
      <c r="BK33" s="205">
        <v>109316</v>
      </c>
      <c r="BL33" s="205"/>
      <c r="BM33" s="205"/>
      <c r="BN33" s="205"/>
      <c r="BO33" s="205"/>
      <c r="BP33" s="205"/>
      <c r="BQ33" s="205"/>
      <c r="BR33" s="205"/>
      <c r="BS33" s="205"/>
      <c r="BT33" s="205"/>
      <c r="BU33" s="205"/>
      <c r="BV33" s="205"/>
      <c r="BW33" s="205">
        <f t="shared" si="2"/>
        <v>44284</v>
      </c>
      <c r="BX33" s="205"/>
      <c r="BY33" s="205"/>
      <c r="BZ33" s="205"/>
      <c r="CA33" s="205"/>
      <c r="CB33" s="205"/>
      <c r="CC33" s="205"/>
      <c r="CD33" s="205"/>
      <c r="CE33" s="205"/>
      <c r="CF33" s="205"/>
      <c r="CG33" s="205"/>
      <c r="CH33" s="23">
        <f t="shared" si="0"/>
        <v>71.16927083333333</v>
      </c>
      <c r="CJ33" s="34"/>
      <c r="CK33" s="34"/>
      <c r="CL33" s="34"/>
      <c r="CM33" s="38"/>
      <c r="CN33" s="38"/>
      <c r="CO33" s="38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</row>
    <row r="34" spans="1:129" s="20" customFormat="1" ht="41.25" customHeight="1">
      <c r="A34" s="113" t="s">
        <v>49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25"/>
      <c r="AE34" s="206">
        <v>200</v>
      </c>
      <c r="AF34" s="206"/>
      <c r="AG34" s="206"/>
      <c r="AH34" s="206"/>
      <c r="AI34" s="206"/>
      <c r="AJ34" s="206"/>
      <c r="AK34" s="202" t="s">
        <v>50</v>
      </c>
      <c r="AL34" s="202"/>
      <c r="AM34" s="202"/>
      <c r="AN34" s="202"/>
      <c r="AO34" s="202"/>
      <c r="AP34" s="202"/>
      <c r="AQ34" s="202"/>
      <c r="AR34" s="202"/>
      <c r="AS34" s="202"/>
      <c r="AT34" s="205">
        <f>AT35</f>
        <v>980800</v>
      </c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  <c r="BI34" s="205"/>
      <c r="BJ34" s="205"/>
      <c r="BK34" s="205">
        <f>BK35</f>
        <v>387043.18</v>
      </c>
      <c r="BL34" s="205"/>
      <c r="BM34" s="205"/>
      <c r="BN34" s="205"/>
      <c r="BO34" s="205"/>
      <c r="BP34" s="205"/>
      <c r="BQ34" s="205"/>
      <c r="BR34" s="205"/>
      <c r="BS34" s="205"/>
      <c r="BT34" s="205"/>
      <c r="BU34" s="205"/>
      <c r="BV34" s="205"/>
      <c r="BW34" s="205">
        <f t="shared" si="2"/>
        <v>593756.8200000001</v>
      </c>
      <c r="BX34" s="205"/>
      <c r="BY34" s="205"/>
      <c r="BZ34" s="205"/>
      <c r="CA34" s="205"/>
      <c r="CB34" s="205"/>
      <c r="CC34" s="205"/>
      <c r="CD34" s="205"/>
      <c r="CE34" s="205"/>
      <c r="CF34" s="205"/>
      <c r="CG34" s="205"/>
      <c r="CH34" s="23">
        <f t="shared" si="0"/>
        <v>39.461988172920066</v>
      </c>
      <c r="CJ34" s="34"/>
      <c r="CK34" s="34"/>
      <c r="CL34" s="34"/>
      <c r="CM34" s="38"/>
      <c r="CN34" s="38"/>
      <c r="CO34" s="38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</row>
    <row r="35" spans="1:129" s="20" customFormat="1" ht="39.75" customHeight="1">
      <c r="A35" s="113" t="s">
        <v>52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25"/>
      <c r="AE35" s="201">
        <v>200</v>
      </c>
      <c r="AF35" s="201"/>
      <c r="AG35" s="201"/>
      <c r="AH35" s="201"/>
      <c r="AI35" s="201"/>
      <c r="AJ35" s="201"/>
      <c r="AK35" s="202" t="s">
        <v>51</v>
      </c>
      <c r="AL35" s="202"/>
      <c r="AM35" s="202"/>
      <c r="AN35" s="202"/>
      <c r="AO35" s="202"/>
      <c r="AP35" s="202"/>
      <c r="AQ35" s="202"/>
      <c r="AR35" s="202"/>
      <c r="AS35" s="202"/>
      <c r="AT35" s="205">
        <f>AT36+AT43</f>
        <v>980800</v>
      </c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  <c r="BI35" s="205"/>
      <c r="BJ35" s="205"/>
      <c r="BK35" s="205">
        <f>BK36+BK43</f>
        <v>387043.18</v>
      </c>
      <c r="BL35" s="205"/>
      <c r="BM35" s="205"/>
      <c r="BN35" s="205"/>
      <c r="BO35" s="205"/>
      <c r="BP35" s="205"/>
      <c r="BQ35" s="205"/>
      <c r="BR35" s="205"/>
      <c r="BS35" s="205"/>
      <c r="BT35" s="205"/>
      <c r="BU35" s="205"/>
      <c r="BV35" s="205"/>
      <c r="BW35" s="205">
        <f t="shared" si="2"/>
        <v>593756.8200000001</v>
      </c>
      <c r="BX35" s="205"/>
      <c r="BY35" s="205"/>
      <c r="BZ35" s="205"/>
      <c r="CA35" s="205"/>
      <c r="CB35" s="205"/>
      <c r="CC35" s="205"/>
      <c r="CD35" s="205"/>
      <c r="CE35" s="205"/>
      <c r="CF35" s="205"/>
      <c r="CG35" s="205"/>
      <c r="CH35" s="23">
        <f t="shared" si="0"/>
        <v>39.461988172920066</v>
      </c>
      <c r="CJ35" s="34"/>
      <c r="CK35" s="34"/>
      <c r="CL35" s="34"/>
      <c r="CM35" s="38"/>
      <c r="CN35" s="38"/>
      <c r="CO35" s="38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</row>
    <row r="36" spans="1:129" s="20" customFormat="1" ht="37.5" customHeight="1">
      <c r="A36" s="113" t="s">
        <v>53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25"/>
      <c r="AE36" s="201">
        <v>200</v>
      </c>
      <c r="AF36" s="201"/>
      <c r="AG36" s="201"/>
      <c r="AH36" s="201"/>
      <c r="AI36" s="201"/>
      <c r="AJ36" s="201"/>
      <c r="AK36" s="202" t="s">
        <v>54</v>
      </c>
      <c r="AL36" s="202"/>
      <c r="AM36" s="202"/>
      <c r="AN36" s="202"/>
      <c r="AO36" s="202"/>
      <c r="AP36" s="202"/>
      <c r="AQ36" s="202"/>
      <c r="AR36" s="202"/>
      <c r="AS36" s="202"/>
      <c r="AT36" s="205">
        <f>AT37+AT42+AT41</f>
        <v>250900</v>
      </c>
      <c r="AU36" s="205"/>
      <c r="AV36" s="205"/>
      <c r="AW36" s="205"/>
      <c r="AX36" s="205"/>
      <c r="AY36" s="205"/>
      <c r="AZ36" s="205"/>
      <c r="BA36" s="205"/>
      <c r="BB36" s="205"/>
      <c r="BC36" s="205"/>
      <c r="BD36" s="205"/>
      <c r="BE36" s="205"/>
      <c r="BF36" s="205"/>
      <c r="BG36" s="205"/>
      <c r="BH36" s="205"/>
      <c r="BI36" s="205"/>
      <c r="BJ36" s="205"/>
      <c r="BK36" s="205">
        <f>BK37+BK42+BK41</f>
        <v>176616.22999999998</v>
      </c>
      <c r="BL36" s="205"/>
      <c r="BM36" s="205"/>
      <c r="BN36" s="205"/>
      <c r="BO36" s="205"/>
      <c r="BP36" s="205"/>
      <c r="BQ36" s="205"/>
      <c r="BR36" s="205"/>
      <c r="BS36" s="205"/>
      <c r="BT36" s="205"/>
      <c r="BU36" s="205"/>
      <c r="BV36" s="205"/>
      <c r="BW36" s="205">
        <f t="shared" si="2"/>
        <v>74283.77000000002</v>
      </c>
      <c r="BX36" s="205"/>
      <c r="BY36" s="205"/>
      <c r="BZ36" s="205"/>
      <c r="CA36" s="205"/>
      <c r="CB36" s="205"/>
      <c r="CC36" s="205"/>
      <c r="CD36" s="205"/>
      <c r="CE36" s="205"/>
      <c r="CF36" s="205"/>
      <c r="CG36" s="205"/>
      <c r="CH36" s="23">
        <f t="shared" si="0"/>
        <v>70.39307692307692</v>
      </c>
      <c r="CJ36" s="34"/>
      <c r="CK36" s="34"/>
      <c r="CL36" s="34"/>
      <c r="CM36" s="38"/>
      <c r="CN36" s="38"/>
      <c r="CO36" s="38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</row>
    <row r="37" spans="1:129" s="20" customFormat="1" ht="22.5" customHeight="1">
      <c r="A37" s="113" t="s">
        <v>387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25"/>
      <c r="AE37" s="201">
        <v>200</v>
      </c>
      <c r="AF37" s="201"/>
      <c r="AG37" s="201"/>
      <c r="AH37" s="201"/>
      <c r="AI37" s="201"/>
      <c r="AJ37" s="201"/>
      <c r="AK37" s="202" t="s">
        <v>55</v>
      </c>
      <c r="AL37" s="202"/>
      <c r="AM37" s="202"/>
      <c r="AN37" s="202"/>
      <c r="AO37" s="202"/>
      <c r="AP37" s="202"/>
      <c r="AQ37" s="202"/>
      <c r="AR37" s="202"/>
      <c r="AS37" s="202"/>
      <c r="AT37" s="205">
        <f>AT39+AT40+AT38</f>
        <v>205100</v>
      </c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5"/>
      <c r="BK37" s="205">
        <f>BK40+BK39+BK38</f>
        <v>130895.58</v>
      </c>
      <c r="BL37" s="205"/>
      <c r="BM37" s="205"/>
      <c r="BN37" s="205"/>
      <c r="BO37" s="205"/>
      <c r="BP37" s="205"/>
      <c r="BQ37" s="205"/>
      <c r="BR37" s="205"/>
      <c r="BS37" s="205"/>
      <c r="BT37" s="205"/>
      <c r="BU37" s="205"/>
      <c r="BV37" s="205"/>
      <c r="BW37" s="205">
        <f t="shared" si="2"/>
        <v>74204.42</v>
      </c>
      <c r="BX37" s="205"/>
      <c r="BY37" s="205"/>
      <c r="BZ37" s="205"/>
      <c r="CA37" s="205"/>
      <c r="CB37" s="205"/>
      <c r="CC37" s="205"/>
      <c r="CD37" s="205"/>
      <c r="CE37" s="205"/>
      <c r="CF37" s="205"/>
      <c r="CG37" s="205"/>
      <c r="CH37" s="23">
        <f t="shared" si="0"/>
        <v>63.820370550950756</v>
      </c>
      <c r="CJ37" s="34"/>
      <c r="CK37" s="34"/>
      <c r="CL37" s="34"/>
      <c r="CM37" s="38"/>
      <c r="CN37" s="38"/>
      <c r="CO37" s="38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</row>
    <row r="38" spans="1:129" s="28" customFormat="1" ht="22.5" customHeight="1">
      <c r="A38" s="113" t="s">
        <v>341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201">
        <v>200</v>
      </c>
      <c r="AF38" s="201"/>
      <c r="AG38" s="201"/>
      <c r="AH38" s="201"/>
      <c r="AI38" s="201"/>
      <c r="AJ38" s="201"/>
      <c r="AK38" s="202" t="s">
        <v>171</v>
      </c>
      <c r="AL38" s="202"/>
      <c r="AM38" s="202"/>
      <c r="AN38" s="202"/>
      <c r="AO38" s="202"/>
      <c r="AP38" s="202"/>
      <c r="AQ38" s="202"/>
      <c r="AR38" s="202"/>
      <c r="AS38" s="202"/>
      <c r="AT38" s="205">
        <v>65100</v>
      </c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205"/>
      <c r="BH38" s="205"/>
      <c r="BI38" s="205"/>
      <c r="BJ38" s="205"/>
      <c r="BK38" s="205">
        <v>41127.33</v>
      </c>
      <c r="BL38" s="205"/>
      <c r="BM38" s="205"/>
      <c r="BN38" s="205"/>
      <c r="BO38" s="205"/>
      <c r="BP38" s="205"/>
      <c r="BQ38" s="205"/>
      <c r="BR38" s="205"/>
      <c r="BS38" s="205"/>
      <c r="BT38" s="205"/>
      <c r="BU38" s="205"/>
      <c r="BV38" s="205"/>
      <c r="BW38" s="205">
        <f t="shared" si="2"/>
        <v>23972.67</v>
      </c>
      <c r="BX38" s="205"/>
      <c r="BY38" s="205"/>
      <c r="BZ38" s="205"/>
      <c r="CA38" s="205"/>
      <c r="CB38" s="205"/>
      <c r="CC38" s="205"/>
      <c r="CD38" s="205"/>
      <c r="CE38" s="205"/>
      <c r="CF38" s="205"/>
      <c r="CG38" s="205"/>
      <c r="CH38" s="23">
        <f t="shared" si="0"/>
        <v>63.175622119815664</v>
      </c>
      <c r="CJ38" s="32"/>
      <c r="CK38" s="32"/>
      <c r="CL38" s="32"/>
      <c r="CM38" s="37"/>
      <c r="CN38" s="37"/>
      <c r="CO38" s="37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</row>
    <row r="39" spans="1:129" s="28" customFormat="1" ht="22.5" customHeight="1">
      <c r="A39" s="219" t="s">
        <v>344</v>
      </c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1"/>
      <c r="AD39" s="25"/>
      <c r="AE39" s="201">
        <v>200</v>
      </c>
      <c r="AF39" s="201"/>
      <c r="AG39" s="201"/>
      <c r="AH39" s="201"/>
      <c r="AI39" s="201"/>
      <c r="AJ39" s="201"/>
      <c r="AK39" s="202" t="s">
        <v>56</v>
      </c>
      <c r="AL39" s="202"/>
      <c r="AM39" s="202"/>
      <c r="AN39" s="202"/>
      <c r="AO39" s="202"/>
      <c r="AP39" s="202"/>
      <c r="AQ39" s="202"/>
      <c r="AR39" s="202"/>
      <c r="AS39" s="202"/>
      <c r="AT39" s="205">
        <v>26100</v>
      </c>
      <c r="AU39" s="205"/>
      <c r="AV39" s="205"/>
      <c r="AW39" s="205"/>
      <c r="AX39" s="205"/>
      <c r="AY39" s="205"/>
      <c r="AZ39" s="205"/>
      <c r="BA39" s="205"/>
      <c r="BB39" s="205"/>
      <c r="BC39" s="205"/>
      <c r="BD39" s="205"/>
      <c r="BE39" s="205"/>
      <c r="BF39" s="205"/>
      <c r="BG39" s="205"/>
      <c r="BH39" s="205"/>
      <c r="BI39" s="205"/>
      <c r="BJ39" s="205"/>
      <c r="BK39" s="205">
        <v>26007.25</v>
      </c>
      <c r="BL39" s="205"/>
      <c r="BM39" s="205"/>
      <c r="BN39" s="205"/>
      <c r="BO39" s="205"/>
      <c r="BP39" s="205"/>
      <c r="BQ39" s="205"/>
      <c r="BR39" s="205"/>
      <c r="BS39" s="205"/>
      <c r="BT39" s="205"/>
      <c r="BU39" s="205"/>
      <c r="BV39" s="205"/>
      <c r="BW39" s="205">
        <f t="shared" si="2"/>
        <v>92.75</v>
      </c>
      <c r="BX39" s="205"/>
      <c r="BY39" s="205"/>
      <c r="BZ39" s="205"/>
      <c r="CA39" s="205"/>
      <c r="CB39" s="205"/>
      <c r="CC39" s="205"/>
      <c r="CD39" s="205"/>
      <c r="CE39" s="205"/>
      <c r="CF39" s="205"/>
      <c r="CG39" s="205"/>
      <c r="CH39" s="23">
        <f t="shared" si="0"/>
        <v>99.64463601532567</v>
      </c>
      <c r="CJ39" s="32"/>
      <c r="CK39" s="32"/>
      <c r="CL39" s="32"/>
      <c r="CM39" s="37"/>
      <c r="CN39" s="37"/>
      <c r="CO39" s="37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</row>
    <row r="40" spans="1:129" s="28" customFormat="1" ht="22.5" customHeight="1">
      <c r="A40" s="124" t="s">
        <v>345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25"/>
      <c r="AE40" s="201">
        <v>200</v>
      </c>
      <c r="AF40" s="201"/>
      <c r="AG40" s="201"/>
      <c r="AH40" s="201"/>
      <c r="AI40" s="201"/>
      <c r="AJ40" s="201"/>
      <c r="AK40" s="202" t="s">
        <v>57</v>
      </c>
      <c r="AL40" s="202"/>
      <c r="AM40" s="202"/>
      <c r="AN40" s="202"/>
      <c r="AO40" s="202"/>
      <c r="AP40" s="202"/>
      <c r="AQ40" s="202"/>
      <c r="AR40" s="202"/>
      <c r="AS40" s="202"/>
      <c r="AT40" s="205">
        <v>113900</v>
      </c>
      <c r="AU40" s="205"/>
      <c r="AV40" s="205"/>
      <c r="AW40" s="205"/>
      <c r="AX40" s="205"/>
      <c r="AY40" s="205"/>
      <c r="AZ40" s="205"/>
      <c r="BA40" s="205"/>
      <c r="BB40" s="205"/>
      <c r="BC40" s="205"/>
      <c r="BD40" s="205"/>
      <c r="BE40" s="205"/>
      <c r="BF40" s="205"/>
      <c r="BG40" s="205"/>
      <c r="BH40" s="205"/>
      <c r="BI40" s="205"/>
      <c r="BJ40" s="205"/>
      <c r="BK40" s="205">
        <v>63761</v>
      </c>
      <c r="BL40" s="205"/>
      <c r="BM40" s="205"/>
      <c r="BN40" s="205"/>
      <c r="BO40" s="205"/>
      <c r="BP40" s="205"/>
      <c r="BQ40" s="205"/>
      <c r="BR40" s="205"/>
      <c r="BS40" s="205"/>
      <c r="BT40" s="205"/>
      <c r="BU40" s="205"/>
      <c r="BV40" s="205"/>
      <c r="BW40" s="205">
        <f t="shared" si="2"/>
        <v>50139</v>
      </c>
      <c r="BX40" s="205"/>
      <c r="BY40" s="205"/>
      <c r="BZ40" s="205"/>
      <c r="CA40" s="205"/>
      <c r="CB40" s="205"/>
      <c r="CC40" s="205"/>
      <c r="CD40" s="205"/>
      <c r="CE40" s="205"/>
      <c r="CF40" s="205"/>
      <c r="CG40" s="205"/>
      <c r="CH40" s="23">
        <f t="shared" si="0"/>
        <v>55.97980684811238</v>
      </c>
      <c r="CJ40" s="32"/>
      <c r="CK40" s="32"/>
      <c r="CL40" s="32"/>
      <c r="CM40" s="37"/>
      <c r="CN40" s="37"/>
      <c r="CO40" s="37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</row>
    <row r="41" spans="1:129" s="96" customFormat="1" ht="27.75" customHeight="1">
      <c r="A41" s="222" t="s">
        <v>497</v>
      </c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4"/>
      <c r="AD41" s="94"/>
      <c r="AE41" s="210">
        <v>200</v>
      </c>
      <c r="AF41" s="210"/>
      <c r="AG41" s="210"/>
      <c r="AH41" s="210"/>
      <c r="AI41" s="210"/>
      <c r="AJ41" s="210"/>
      <c r="AK41" s="211" t="s">
        <v>496</v>
      </c>
      <c r="AL41" s="211"/>
      <c r="AM41" s="211"/>
      <c r="AN41" s="211"/>
      <c r="AO41" s="211"/>
      <c r="AP41" s="211"/>
      <c r="AQ41" s="211"/>
      <c r="AR41" s="211"/>
      <c r="AS41" s="211"/>
      <c r="AT41" s="212">
        <v>22600</v>
      </c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  <c r="BI41" s="212"/>
      <c r="BJ41" s="212"/>
      <c r="BK41" s="212">
        <v>22551.83</v>
      </c>
      <c r="BL41" s="212"/>
      <c r="BM41" s="212"/>
      <c r="BN41" s="212"/>
      <c r="BO41" s="212"/>
      <c r="BP41" s="212"/>
      <c r="BQ41" s="212"/>
      <c r="BR41" s="212"/>
      <c r="BS41" s="212"/>
      <c r="BT41" s="212"/>
      <c r="BU41" s="212"/>
      <c r="BV41" s="212"/>
      <c r="BW41" s="205">
        <f t="shared" si="2"/>
        <v>48.169999999998254</v>
      </c>
      <c r="BX41" s="205"/>
      <c r="BY41" s="205"/>
      <c r="BZ41" s="205"/>
      <c r="CA41" s="205"/>
      <c r="CB41" s="205"/>
      <c r="CC41" s="205"/>
      <c r="CD41" s="205"/>
      <c r="CE41" s="205"/>
      <c r="CF41" s="205"/>
      <c r="CG41" s="205"/>
      <c r="CH41" s="95">
        <f>BK41/AT41*100</f>
        <v>99.78685840707965</v>
      </c>
      <c r="CJ41" s="97"/>
      <c r="CK41" s="97"/>
      <c r="CL41" s="97"/>
      <c r="CM41" s="98"/>
      <c r="CN41" s="98"/>
      <c r="CO41" s="98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  <c r="DY41" s="97"/>
    </row>
    <row r="42" spans="1:129" s="28" customFormat="1" ht="27.75" customHeight="1">
      <c r="A42" s="219" t="s">
        <v>347</v>
      </c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1"/>
      <c r="AD42" s="25"/>
      <c r="AE42" s="201">
        <v>200</v>
      </c>
      <c r="AF42" s="201"/>
      <c r="AG42" s="201"/>
      <c r="AH42" s="201"/>
      <c r="AI42" s="201"/>
      <c r="AJ42" s="201"/>
      <c r="AK42" s="202" t="s">
        <v>58</v>
      </c>
      <c r="AL42" s="202"/>
      <c r="AM42" s="202"/>
      <c r="AN42" s="202"/>
      <c r="AO42" s="202"/>
      <c r="AP42" s="202"/>
      <c r="AQ42" s="202"/>
      <c r="AR42" s="202"/>
      <c r="AS42" s="202"/>
      <c r="AT42" s="205">
        <v>23200</v>
      </c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  <c r="BI42" s="205"/>
      <c r="BJ42" s="205"/>
      <c r="BK42" s="205">
        <v>23168.82</v>
      </c>
      <c r="BL42" s="205"/>
      <c r="BM42" s="205"/>
      <c r="BN42" s="205"/>
      <c r="BO42" s="205"/>
      <c r="BP42" s="205"/>
      <c r="BQ42" s="205"/>
      <c r="BR42" s="205"/>
      <c r="BS42" s="205"/>
      <c r="BT42" s="205"/>
      <c r="BU42" s="205"/>
      <c r="BV42" s="205"/>
      <c r="BW42" s="205">
        <f t="shared" si="2"/>
        <v>31.18000000000029</v>
      </c>
      <c r="BX42" s="205"/>
      <c r="BY42" s="205"/>
      <c r="BZ42" s="205"/>
      <c r="CA42" s="205"/>
      <c r="CB42" s="205"/>
      <c r="CC42" s="205"/>
      <c r="CD42" s="205"/>
      <c r="CE42" s="205"/>
      <c r="CF42" s="205"/>
      <c r="CG42" s="205"/>
      <c r="CH42" s="23">
        <f t="shared" si="0"/>
        <v>99.86560344827586</v>
      </c>
      <c r="CJ42" s="32"/>
      <c r="CK42" s="32"/>
      <c r="CL42" s="32"/>
      <c r="CM42" s="37"/>
      <c r="CN42" s="37"/>
      <c r="CO42" s="37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</row>
    <row r="43" spans="1:129" s="20" customFormat="1" ht="42.75" customHeight="1">
      <c r="A43" s="113" t="s">
        <v>68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201">
        <v>200</v>
      </c>
      <c r="AF43" s="201"/>
      <c r="AG43" s="201"/>
      <c r="AH43" s="201"/>
      <c r="AI43" s="201"/>
      <c r="AJ43" s="201"/>
      <c r="AK43" s="202" t="s">
        <v>59</v>
      </c>
      <c r="AL43" s="202"/>
      <c r="AM43" s="202"/>
      <c r="AN43" s="202"/>
      <c r="AO43" s="202"/>
      <c r="AP43" s="202"/>
      <c r="AQ43" s="202"/>
      <c r="AR43" s="202"/>
      <c r="AS43" s="202"/>
      <c r="AT43" s="205">
        <f>AT44+AT50+AT52+AT51</f>
        <v>729900</v>
      </c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  <c r="BI43" s="205"/>
      <c r="BJ43" s="205"/>
      <c r="BK43" s="205">
        <f>BK44+BK52+BK50+BK51</f>
        <v>210426.95</v>
      </c>
      <c r="BL43" s="205"/>
      <c r="BM43" s="205"/>
      <c r="BN43" s="205"/>
      <c r="BO43" s="205"/>
      <c r="BP43" s="205"/>
      <c r="BQ43" s="205"/>
      <c r="BR43" s="205"/>
      <c r="BS43" s="205"/>
      <c r="BT43" s="205"/>
      <c r="BU43" s="205"/>
      <c r="BV43" s="205"/>
      <c r="BW43" s="205">
        <f t="shared" si="2"/>
        <v>519473.05</v>
      </c>
      <c r="BX43" s="205"/>
      <c r="BY43" s="205"/>
      <c r="BZ43" s="205"/>
      <c r="CA43" s="205"/>
      <c r="CB43" s="205"/>
      <c r="CC43" s="205"/>
      <c r="CD43" s="205"/>
      <c r="CE43" s="205"/>
      <c r="CF43" s="205"/>
      <c r="CG43" s="205"/>
      <c r="CH43" s="23">
        <f t="shared" si="0"/>
        <v>28.829558843677216</v>
      </c>
      <c r="CJ43" s="34"/>
      <c r="CK43" s="34"/>
      <c r="CL43" s="34"/>
      <c r="CM43" s="38"/>
      <c r="CN43" s="38"/>
      <c r="CO43" s="38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</row>
    <row r="44" spans="1:129" s="28" customFormat="1" ht="22.5" customHeight="1">
      <c r="A44" s="124" t="s">
        <v>13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201">
        <v>200</v>
      </c>
      <c r="AF44" s="201"/>
      <c r="AG44" s="201"/>
      <c r="AH44" s="201"/>
      <c r="AI44" s="201"/>
      <c r="AJ44" s="201"/>
      <c r="AK44" s="202" t="s">
        <v>60</v>
      </c>
      <c r="AL44" s="202"/>
      <c r="AM44" s="202"/>
      <c r="AN44" s="202"/>
      <c r="AO44" s="202"/>
      <c r="AP44" s="202"/>
      <c r="AQ44" s="202"/>
      <c r="AR44" s="202"/>
      <c r="AS44" s="202"/>
      <c r="AT44" s="205">
        <f>AT45+AT46+AT47+AT48+AT49</f>
        <v>569900</v>
      </c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G44" s="205"/>
      <c r="BH44" s="205"/>
      <c r="BI44" s="205"/>
      <c r="BJ44" s="205"/>
      <c r="BK44" s="205">
        <f>BK47+BK48+BK45+BK49</f>
        <v>129887.95000000001</v>
      </c>
      <c r="BL44" s="205"/>
      <c r="BM44" s="205"/>
      <c r="BN44" s="205"/>
      <c r="BO44" s="205"/>
      <c r="BP44" s="205"/>
      <c r="BQ44" s="205"/>
      <c r="BR44" s="205"/>
      <c r="BS44" s="205"/>
      <c r="BT44" s="205"/>
      <c r="BU44" s="205"/>
      <c r="BV44" s="205"/>
      <c r="BW44" s="205">
        <f t="shared" si="2"/>
        <v>440012.05</v>
      </c>
      <c r="BX44" s="205"/>
      <c r="BY44" s="205"/>
      <c r="BZ44" s="205"/>
      <c r="CA44" s="205"/>
      <c r="CB44" s="205"/>
      <c r="CC44" s="205"/>
      <c r="CD44" s="205"/>
      <c r="CE44" s="205"/>
      <c r="CF44" s="205"/>
      <c r="CG44" s="205"/>
      <c r="CH44" s="23">
        <f t="shared" si="0"/>
        <v>22.791358133005794</v>
      </c>
      <c r="CJ44" s="32"/>
      <c r="CK44" s="32"/>
      <c r="CL44" s="32"/>
      <c r="CM44" s="37"/>
      <c r="CN44" s="37"/>
      <c r="CO44" s="37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</row>
    <row r="45" spans="1:129" s="28" customFormat="1" ht="22.5" customHeight="1">
      <c r="A45" s="113" t="s">
        <v>341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201">
        <v>200</v>
      </c>
      <c r="AF45" s="201"/>
      <c r="AG45" s="201"/>
      <c r="AH45" s="201"/>
      <c r="AI45" s="201"/>
      <c r="AJ45" s="201"/>
      <c r="AK45" s="202" t="s">
        <v>61</v>
      </c>
      <c r="AL45" s="202"/>
      <c r="AM45" s="202"/>
      <c r="AN45" s="202"/>
      <c r="AO45" s="202"/>
      <c r="AP45" s="202"/>
      <c r="AQ45" s="202"/>
      <c r="AR45" s="202"/>
      <c r="AS45" s="202"/>
      <c r="AT45" s="205">
        <v>1000</v>
      </c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205"/>
      <c r="BK45" s="205">
        <v>894.38</v>
      </c>
      <c r="BL45" s="205"/>
      <c r="BM45" s="205"/>
      <c r="BN45" s="205"/>
      <c r="BO45" s="205"/>
      <c r="BP45" s="205"/>
      <c r="BQ45" s="205"/>
      <c r="BR45" s="205"/>
      <c r="BS45" s="205"/>
      <c r="BT45" s="205"/>
      <c r="BU45" s="205"/>
      <c r="BV45" s="205"/>
      <c r="BW45" s="205">
        <f>AT45-BK45</f>
        <v>105.62</v>
      </c>
      <c r="BX45" s="205"/>
      <c r="BY45" s="205"/>
      <c r="BZ45" s="205"/>
      <c r="CA45" s="205"/>
      <c r="CB45" s="205"/>
      <c r="CC45" s="205"/>
      <c r="CD45" s="205"/>
      <c r="CE45" s="205"/>
      <c r="CF45" s="205"/>
      <c r="CG45" s="205"/>
      <c r="CH45" s="23">
        <f t="shared" si="0"/>
        <v>89.43799999999999</v>
      </c>
      <c r="CJ45" s="32"/>
      <c r="CK45" s="32"/>
      <c r="CL45" s="32"/>
      <c r="CM45" s="37"/>
      <c r="CN45" s="37"/>
      <c r="CO45" s="37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</row>
    <row r="46" spans="1:129" s="28" customFormat="1" ht="22.5" customHeight="1">
      <c r="A46" s="113" t="s">
        <v>342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201">
        <v>200</v>
      </c>
      <c r="AF46" s="201"/>
      <c r="AG46" s="201"/>
      <c r="AH46" s="201"/>
      <c r="AI46" s="201"/>
      <c r="AJ46" s="201"/>
      <c r="AK46" s="202" t="s">
        <v>62</v>
      </c>
      <c r="AL46" s="202"/>
      <c r="AM46" s="202"/>
      <c r="AN46" s="202"/>
      <c r="AO46" s="202"/>
      <c r="AP46" s="202"/>
      <c r="AQ46" s="202"/>
      <c r="AR46" s="202"/>
      <c r="AS46" s="202"/>
      <c r="AT46" s="205">
        <v>2000</v>
      </c>
      <c r="AU46" s="205"/>
      <c r="AV46" s="205"/>
      <c r="AW46" s="205"/>
      <c r="AX46" s="205"/>
      <c r="AY46" s="205"/>
      <c r="AZ46" s="205"/>
      <c r="BA46" s="205"/>
      <c r="BB46" s="205"/>
      <c r="BC46" s="205"/>
      <c r="BD46" s="205"/>
      <c r="BE46" s="205"/>
      <c r="BF46" s="205"/>
      <c r="BG46" s="205"/>
      <c r="BH46" s="205"/>
      <c r="BI46" s="205"/>
      <c r="BJ46" s="205"/>
      <c r="BK46" s="205" t="s">
        <v>266</v>
      </c>
      <c r="BL46" s="205"/>
      <c r="BM46" s="205"/>
      <c r="BN46" s="205"/>
      <c r="BO46" s="205"/>
      <c r="BP46" s="205"/>
      <c r="BQ46" s="205"/>
      <c r="BR46" s="205"/>
      <c r="BS46" s="205"/>
      <c r="BT46" s="205"/>
      <c r="BU46" s="205"/>
      <c r="BV46" s="205"/>
      <c r="BW46" s="205">
        <f>AT46</f>
        <v>2000</v>
      </c>
      <c r="BX46" s="205"/>
      <c r="BY46" s="205"/>
      <c r="BZ46" s="205"/>
      <c r="CA46" s="205"/>
      <c r="CB46" s="205"/>
      <c r="CC46" s="205"/>
      <c r="CD46" s="205"/>
      <c r="CE46" s="205"/>
      <c r="CF46" s="205"/>
      <c r="CG46" s="205"/>
      <c r="CH46" s="23" t="e">
        <f t="shared" si="0"/>
        <v>#VALUE!</v>
      </c>
      <c r="CJ46" s="32"/>
      <c r="CK46" s="32"/>
      <c r="CL46" s="32"/>
      <c r="CM46" s="37"/>
      <c r="CN46" s="37"/>
      <c r="CO46" s="37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</row>
    <row r="47" spans="1:129" s="28" customFormat="1" ht="22.5" customHeight="1">
      <c r="A47" s="124" t="s">
        <v>343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25"/>
      <c r="AE47" s="201">
        <v>200</v>
      </c>
      <c r="AF47" s="201"/>
      <c r="AG47" s="201"/>
      <c r="AH47" s="201"/>
      <c r="AI47" s="201"/>
      <c r="AJ47" s="201"/>
      <c r="AK47" s="202" t="s">
        <v>63</v>
      </c>
      <c r="AL47" s="202"/>
      <c r="AM47" s="202"/>
      <c r="AN47" s="202"/>
      <c r="AO47" s="202"/>
      <c r="AP47" s="202"/>
      <c r="AQ47" s="202"/>
      <c r="AR47" s="202"/>
      <c r="AS47" s="202"/>
      <c r="AT47" s="205">
        <v>337000</v>
      </c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  <c r="BI47" s="205"/>
      <c r="BJ47" s="205"/>
      <c r="BK47" s="205">
        <v>115398.97</v>
      </c>
      <c r="BL47" s="205"/>
      <c r="BM47" s="205"/>
      <c r="BN47" s="205"/>
      <c r="BO47" s="205"/>
      <c r="BP47" s="205"/>
      <c r="BQ47" s="205"/>
      <c r="BR47" s="205"/>
      <c r="BS47" s="205"/>
      <c r="BT47" s="205"/>
      <c r="BU47" s="205"/>
      <c r="BV47" s="205"/>
      <c r="BW47" s="205">
        <f>AT47-BK47</f>
        <v>221601.03</v>
      </c>
      <c r="BX47" s="205"/>
      <c r="BY47" s="205"/>
      <c r="BZ47" s="205"/>
      <c r="CA47" s="205"/>
      <c r="CB47" s="205"/>
      <c r="CC47" s="205"/>
      <c r="CD47" s="205"/>
      <c r="CE47" s="205"/>
      <c r="CF47" s="205"/>
      <c r="CG47" s="205"/>
      <c r="CH47" s="23">
        <f t="shared" si="0"/>
        <v>34.2430178041543</v>
      </c>
      <c r="CJ47" s="32"/>
      <c r="CK47" s="32"/>
      <c r="CL47" s="32"/>
      <c r="CM47" s="37"/>
      <c r="CN47" s="37"/>
      <c r="CO47" s="37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</row>
    <row r="48" spans="1:129" s="20" customFormat="1" ht="22.5" customHeight="1">
      <c r="A48" s="219" t="s">
        <v>344</v>
      </c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1"/>
      <c r="AD48" s="25"/>
      <c r="AE48" s="201">
        <v>200</v>
      </c>
      <c r="AF48" s="201"/>
      <c r="AG48" s="201"/>
      <c r="AH48" s="201"/>
      <c r="AI48" s="201"/>
      <c r="AJ48" s="201"/>
      <c r="AK48" s="202" t="s">
        <v>64</v>
      </c>
      <c r="AL48" s="202"/>
      <c r="AM48" s="202"/>
      <c r="AN48" s="202"/>
      <c r="AO48" s="202"/>
      <c r="AP48" s="202"/>
      <c r="AQ48" s="202"/>
      <c r="AR48" s="202"/>
      <c r="AS48" s="202"/>
      <c r="AT48" s="205">
        <v>55100</v>
      </c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  <c r="BI48" s="205"/>
      <c r="BJ48" s="205"/>
      <c r="BK48" s="205">
        <v>7584.5</v>
      </c>
      <c r="BL48" s="205"/>
      <c r="BM48" s="205"/>
      <c r="BN48" s="205"/>
      <c r="BO48" s="205"/>
      <c r="BP48" s="205"/>
      <c r="BQ48" s="205"/>
      <c r="BR48" s="205"/>
      <c r="BS48" s="205"/>
      <c r="BT48" s="205"/>
      <c r="BU48" s="205"/>
      <c r="BV48" s="205"/>
      <c r="BW48" s="205">
        <f>AT48-BK48</f>
        <v>47515.5</v>
      </c>
      <c r="BX48" s="205"/>
      <c r="BY48" s="205"/>
      <c r="BZ48" s="205"/>
      <c r="CA48" s="205"/>
      <c r="CB48" s="205"/>
      <c r="CC48" s="205"/>
      <c r="CD48" s="205"/>
      <c r="CE48" s="205"/>
      <c r="CF48" s="205"/>
      <c r="CG48" s="205"/>
      <c r="CH48" s="23">
        <f t="shared" si="0"/>
        <v>13.76497277676951</v>
      </c>
      <c r="CJ48" s="34"/>
      <c r="CK48" s="34"/>
      <c r="CL48" s="34"/>
      <c r="CM48" s="38"/>
      <c r="CN48" s="38"/>
      <c r="CO48" s="38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</row>
    <row r="49" spans="1:129" s="20" customFormat="1" ht="22.5" customHeight="1">
      <c r="A49" s="124" t="s">
        <v>345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25"/>
      <c r="AE49" s="201">
        <v>200</v>
      </c>
      <c r="AF49" s="201"/>
      <c r="AG49" s="201"/>
      <c r="AH49" s="201"/>
      <c r="AI49" s="201"/>
      <c r="AJ49" s="201"/>
      <c r="AK49" s="202" t="s">
        <v>65</v>
      </c>
      <c r="AL49" s="202"/>
      <c r="AM49" s="202"/>
      <c r="AN49" s="202"/>
      <c r="AO49" s="202"/>
      <c r="AP49" s="202"/>
      <c r="AQ49" s="202"/>
      <c r="AR49" s="202"/>
      <c r="AS49" s="202"/>
      <c r="AT49" s="205">
        <v>174800</v>
      </c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5"/>
      <c r="BK49" s="205">
        <v>6010.1</v>
      </c>
      <c r="BL49" s="205"/>
      <c r="BM49" s="205"/>
      <c r="BN49" s="205"/>
      <c r="BO49" s="205"/>
      <c r="BP49" s="205"/>
      <c r="BQ49" s="205"/>
      <c r="BR49" s="205"/>
      <c r="BS49" s="205"/>
      <c r="BT49" s="205"/>
      <c r="BU49" s="205"/>
      <c r="BV49" s="205"/>
      <c r="BW49" s="205">
        <f>AT49-BK49</f>
        <v>168789.9</v>
      </c>
      <c r="BX49" s="205"/>
      <c r="BY49" s="205"/>
      <c r="BZ49" s="205"/>
      <c r="CA49" s="205"/>
      <c r="CB49" s="205"/>
      <c r="CC49" s="205"/>
      <c r="CD49" s="205"/>
      <c r="CE49" s="205"/>
      <c r="CF49" s="205"/>
      <c r="CG49" s="205"/>
      <c r="CH49" s="23">
        <f t="shared" si="0"/>
        <v>3.438272311212815</v>
      </c>
      <c r="CJ49" s="34"/>
      <c r="CK49" s="34"/>
      <c r="CL49" s="34"/>
      <c r="CM49" s="38"/>
      <c r="CN49" s="38"/>
      <c r="CO49" s="38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</row>
    <row r="50" spans="1:129" s="28" customFormat="1" ht="25.5" customHeight="1">
      <c r="A50" s="113" t="s">
        <v>346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25"/>
      <c r="AE50" s="201">
        <v>200</v>
      </c>
      <c r="AF50" s="201"/>
      <c r="AG50" s="201"/>
      <c r="AH50" s="201"/>
      <c r="AI50" s="201"/>
      <c r="AJ50" s="201"/>
      <c r="AK50" s="202" t="s">
        <v>66</v>
      </c>
      <c r="AL50" s="202"/>
      <c r="AM50" s="202"/>
      <c r="AN50" s="202"/>
      <c r="AO50" s="202"/>
      <c r="AP50" s="202"/>
      <c r="AQ50" s="202"/>
      <c r="AR50" s="202"/>
      <c r="AS50" s="202"/>
      <c r="AT50" s="205">
        <v>20000</v>
      </c>
      <c r="AU50" s="205"/>
      <c r="AV50" s="205"/>
      <c r="AW50" s="205"/>
      <c r="AX50" s="205"/>
      <c r="AY50" s="205"/>
      <c r="AZ50" s="205"/>
      <c r="BA50" s="205"/>
      <c r="BB50" s="205"/>
      <c r="BC50" s="205"/>
      <c r="BD50" s="205"/>
      <c r="BE50" s="205"/>
      <c r="BF50" s="205"/>
      <c r="BG50" s="205"/>
      <c r="BH50" s="205"/>
      <c r="BI50" s="205"/>
      <c r="BJ50" s="205"/>
      <c r="BK50" s="205">
        <v>15000</v>
      </c>
      <c r="BL50" s="205"/>
      <c r="BM50" s="205"/>
      <c r="BN50" s="205"/>
      <c r="BO50" s="205"/>
      <c r="BP50" s="205"/>
      <c r="BQ50" s="205"/>
      <c r="BR50" s="205"/>
      <c r="BS50" s="205"/>
      <c r="BT50" s="205"/>
      <c r="BU50" s="205"/>
      <c r="BV50" s="205"/>
      <c r="BW50" s="205">
        <f>AT50-BK50</f>
        <v>5000</v>
      </c>
      <c r="BX50" s="205"/>
      <c r="BY50" s="205"/>
      <c r="BZ50" s="205"/>
      <c r="CA50" s="205"/>
      <c r="CB50" s="205"/>
      <c r="CC50" s="205"/>
      <c r="CD50" s="205"/>
      <c r="CE50" s="205"/>
      <c r="CF50" s="205"/>
      <c r="CG50" s="205"/>
      <c r="CH50" s="23">
        <f t="shared" si="0"/>
        <v>75</v>
      </c>
      <c r="CJ50" s="32"/>
      <c r="CK50" s="32"/>
      <c r="CL50" s="32"/>
      <c r="CM50" s="37"/>
      <c r="CN50" s="37"/>
      <c r="CO50" s="37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</row>
    <row r="51" spans="1:129" s="96" customFormat="1" ht="27.75" customHeight="1">
      <c r="A51" s="222" t="s">
        <v>497</v>
      </c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3"/>
      <c r="U51" s="223"/>
      <c r="V51" s="223"/>
      <c r="W51" s="223"/>
      <c r="X51" s="223"/>
      <c r="Y51" s="223"/>
      <c r="Z51" s="223"/>
      <c r="AA51" s="223"/>
      <c r="AB51" s="223"/>
      <c r="AC51" s="224"/>
      <c r="AD51" s="94"/>
      <c r="AE51" s="210">
        <v>200</v>
      </c>
      <c r="AF51" s="210"/>
      <c r="AG51" s="210"/>
      <c r="AH51" s="210"/>
      <c r="AI51" s="210"/>
      <c r="AJ51" s="210"/>
      <c r="AK51" s="211" t="s">
        <v>498</v>
      </c>
      <c r="AL51" s="211"/>
      <c r="AM51" s="211"/>
      <c r="AN51" s="211"/>
      <c r="AO51" s="211"/>
      <c r="AP51" s="211"/>
      <c r="AQ51" s="211"/>
      <c r="AR51" s="211"/>
      <c r="AS51" s="211"/>
      <c r="AT51" s="212">
        <v>9800</v>
      </c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  <c r="BI51" s="212"/>
      <c r="BJ51" s="212"/>
      <c r="BK51" s="212">
        <v>9800</v>
      </c>
      <c r="BL51" s="212"/>
      <c r="BM51" s="212"/>
      <c r="BN51" s="212"/>
      <c r="BO51" s="212"/>
      <c r="BP51" s="212"/>
      <c r="BQ51" s="212"/>
      <c r="BR51" s="212"/>
      <c r="BS51" s="212"/>
      <c r="BT51" s="212"/>
      <c r="BU51" s="212"/>
      <c r="BV51" s="212"/>
      <c r="BW51" s="212" t="s">
        <v>266</v>
      </c>
      <c r="BX51" s="212"/>
      <c r="BY51" s="212"/>
      <c r="BZ51" s="212"/>
      <c r="CA51" s="212"/>
      <c r="CB51" s="212"/>
      <c r="CC51" s="212"/>
      <c r="CD51" s="212"/>
      <c r="CE51" s="212"/>
      <c r="CF51" s="212"/>
      <c r="CG51" s="212"/>
      <c r="CH51" s="95">
        <f t="shared" si="0"/>
        <v>100</v>
      </c>
      <c r="CJ51" s="97"/>
      <c r="CK51" s="97"/>
      <c r="CL51" s="97"/>
      <c r="CM51" s="98"/>
      <c r="CN51" s="98"/>
      <c r="CO51" s="98"/>
      <c r="CP51" s="99"/>
      <c r="CQ51" s="99"/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  <c r="DN51" s="97"/>
      <c r="DO51" s="97"/>
      <c r="DP51" s="97"/>
      <c r="DQ51" s="97"/>
      <c r="DR51" s="97"/>
      <c r="DS51" s="97"/>
      <c r="DT51" s="97"/>
      <c r="DU51" s="97"/>
      <c r="DV51" s="97"/>
      <c r="DW51" s="97"/>
      <c r="DX51" s="97"/>
      <c r="DY51" s="97"/>
    </row>
    <row r="52" spans="1:129" s="28" customFormat="1" ht="26.25" customHeight="1">
      <c r="A52" s="219" t="s">
        <v>347</v>
      </c>
      <c r="B52" s="220"/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21"/>
      <c r="AD52" s="25"/>
      <c r="AE52" s="201">
        <v>200</v>
      </c>
      <c r="AF52" s="201"/>
      <c r="AG52" s="201"/>
      <c r="AH52" s="201"/>
      <c r="AI52" s="201"/>
      <c r="AJ52" s="201"/>
      <c r="AK52" s="202" t="s">
        <v>67</v>
      </c>
      <c r="AL52" s="202"/>
      <c r="AM52" s="202"/>
      <c r="AN52" s="202"/>
      <c r="AO52" s="202"/>
      <c r="AP52" s="202"/>
      <c r="AQ52" s="202"/>
      <c r="AR52" s="202"/>
      <c r="AS52" s="202"/>
      <c r="AT52" s="205">
        <v>130200</v>
      </c>
      <c r="AU52" s="205"/>
      <c r="AV52" s="205"/>
      <c r="AW52" s="205"/>
      <c r="AX52" s="205"/>
      <c r="AY52" s="205"/>
      <c r="AZ52" s="205"/>
      <c r="BA52" s="205"/>
      <c r="BB52" s="205"/>
      <c r="BC52" s="205"/>
      <c r="BD52" s="205"/>
      <c r="BE52" s="205"/>
      <c r="BF52" s="205"/>
      <c r="BG52" s="205"/>
      <c r="BH52" s="205"/>
      <c r="BI52" s="205"/>
      <c r="BJ52" s="205"/>
      <c r="BK52" s="205">
        <v>55739</v>
      </c>
      <c r="BL52" s="205"/>
      <c r="BM52" s="205"/>
      <c r="BN52" s="205"/>
      <c r="BO52" s="205"/>
      <c r="BP52" s="205"/>
      <c r="BQ52" s="205"/>
      <c r="BR52" s="205"/>
      <c r="BS52" s="205"/>
      <c r="BT52" s="205"/>
      <c r="BU52" s="205"/>
      <c r="BV52" s="205"/>
      <c r="BW52" s="205">
        <f>AT52-BK52</f>
        <v>74461</v>
      </c>
      <c r="BX52" s="205"/>
      <c r="BY52" s="205"/>
      <c r="BZ52" s="205"/>
      <c r="CA52" s="205"/>
      <c r="CB52" s="205"/>
      <c r="CC52" s="205"/>
      <c r="CD52" s="205"/>
      <c r="CE52" s="205"/>
      <c r="CF52" s="205"/>
      <c r="CG52" s="205"/>
      <c r="CH52" s="23">
        <f t="shared" si="0"/>
        <v>42.81029185867896</v>
      </c>
      <c r="CJ52" s="32"/>
      <c r="CK52" s="32"/>
      <c r="CL52" s="32"/>
      <c r="CM52" s="37"/>
      <c r="CN52" s="37"/>
      <c r="CO52" s="37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</row>
    <row r="53" spans="1:129" s="20" customFormat="1" ht="22.5" customHeight="1">
      <c r="A53" s="113" t="s">
        <v>78</v>
      </c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25"/>
      <c r="AE53" s="201">
        <v>200</v>
      </c>
      <c r="AF53" s="201"/>
      <c r="AG53" s="201"/>
      <c r="AH53" s="201"/>
      <c r="AI53" s="201"/>
      <c r="AJ53" s="201"/>
      <c r="AK53" s="202" t="s">
        <v>69</v>
      </c>
      <c r="AL53" s="202"/>
      <c r="AM53" s="202"/>
      <c r="AN53" s="202"/>
      <c r="AO53" s="202"/>
      <c r="AP53" s="202"/>
      <c r="AQ53" s="202"/>
      <c r="AR53" s="202"/>
      <c r="AS53" s="202"/>
      <c r="AT53" s="205">
        <f>AT54</f>
        <v>59900</v>
      </c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5"/>
      <c r="BK53" s="205">
        <f>BK54</f>
        <v>59813.64</v>
      </c>
      <c r="BL53" s="205"/>
      <c r="BM53" s="205"/>
      <c r="BN53" s="205"/>
      <c r="BO53" s="205"/>
      <c r="BP53" s="205"/>
      <c r="BQ53" s="205"/>
      <c r="BR53" s="205"/>
      <c r="BS53" s="205"/>
      <c r="BT53" s="205"/>
      <c r="BU53" s="205"/>
      <c r="BV53" s="205"/>
      <c r="BW53" s="205">
        <f aca="true" t="shared" si="3" ref="BW53:BW58">AT53-BK53</f>
        <v>86.36000000000058</v>
      </c>
      <c r="BX53" s="205"/>
      <c r="BY53" s="205"/>
      <c r="BZ53" s="205"/>
      <c r="CA53" s="205"/>
      <c r="CB53" s="205"/>
      <c r="CC53" s="205"/>
      <c r="CD53" s="205"/>
      <c r="CE53" s="205"/>
      <c r="CF53" s="205"/>
      <c r="CG53" s="205"/>
      <c r="CH53" s="23">
        <f t="shared" si="0"/>
        <v>99.85582637729549</v>
      </c>
      <c r="CJ53" s="34"/>
      <c r="CK53" s="34"/>
      <c r="CL53" s="34"/>
      <c r="CM53" s="38"/>
      <c r="CN53" s="38"/>
      <c r="CO53" s="38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</row>
    <row r="54" spans="1:129" s="20" customFormat="1" ht="22.5" customHeight="1">
      <c r="A54" s="113" t="s">
        <v>77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25"/>
      <c r="AE54" s="201">
        <v>200</v>
      </c>
      <c r="AF54" s="201"/>
      <c r="AG54" s="201"/>
      <c r="AH54" s="201"/>
      <c r="AI54" s="201"/>
      <c r="AJ54" s="201"/>
      <c r="AK54" s="202" t="s">
        <v>70</v>
      </c>
      <c r="AL54" s="202"/>
      <c r="AM54" s="202"/>
      <c r="AN54" s="202"/>
      <c r="AO54" s="202"/>
      <c r="AP54" s="202"/>
      <c r="AQ54" s="202"/>
      <c r="AR54" s="202"/>
      <c r="AS54" s="202"/>
      <c r="AT54" s="205">
        <f>AT55+AT57</f>
        <v>59900</v>
      </c>
      <c r="AU54" s="205"/>
      <c r="AV54" s="205"/>
      <c r="AW54" s="205"/>
      <c r="AX54" s="205"/>
      <c r="AY54" s="205"/>
      <c r="AZ54" s="205"/>
      <c r="BA54" s="205"/>
      <c r="BB54" s="205"/>
      <c r="BC54" s="205"/>
      <c r="BD54" s="205"/>
      <c r="BE54" s="205"/>
      <c r="BF54" s="205"/>
      <c r="BG54" s="205"/>
      <c r="BH54" s="205"/>
      <c r="BI54" s="205"/>
      <c r="BJ54" s="205"/>
      <c r="BK54" s="205">
        <f>BK55+BK57</f>
        <v>59813.64</v>
      </c>
      <c r="BL54" s="205"/>
      <c r="BM54" s="205"/>
      <c r="BN54" s="205"/>
      <c r="BO54" s="205"/>
      <c r="BP54" s="205"/>
      <c r="BQ54" s="205"/>
      <c r="BR54" s="205"/>
      <c r="BS54" s="205"/>
      <c r="BT54" s="205"/>
      <c r="BU54" s="205"/>
      <c r="BV54" s="205"/>
      <c r="BW54" s="205">
        <f t="shared" si="3"/>
        <v>86.36000000000058</v>
      </c>
      <c r="BX54" s="205"/>
      <c r="BY54" s="205"/>
      <c r="BZ54" s="205"/>
      <c r="CA54" s="205"/>
      <c r="CB54" s="205"/>
      <c r="CC54" s="205"/>
      <c r="CD54" s="205"/>
      <c r="CE54" s="205"/>
      <c r="CF54" s="205"/>
      <c r="CG54" s="205"/>
      <c r="CH54" s="23">
        <f t="shared" si="0"/>
        <v>99.85582637729549</v>
      </c>
      <c r="CJ54" s="34"/>
      <c r="CK54" s="34"/>
      <c r="CL54" s="34"/>
      <c r="CM54" s="38"/>
      <c r="CN54" s="38"/>
      <c r="CO54" s="38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</row>
    <row r="55" spans="1:129" s="20" customFormat="1" ht="22.5" customHeight="1">
      <c r="A55" s="113" t="s">
        <v>76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25"/>
      <c r="AE55" s="201">
        <v>200</v>
      </c>
      <c r="AF55" s="201"/>
      <c r="AG55" s="201"/>
      <c r="AH55" s="201"/>
      <c r="AI55" s="201"/>
      <c r="AJ55" s="201"/>
      <c r="AK55" s="202" t="s">
        <v>71</v>
      </c>
      <c r="AL55" s="202"/>
      <c r="AM55" s="202"/>
      <c r="AN55" s="202"/>
      <c r="AO55" s="202"/>
      <c r="AP55" s="202"/>
      <c r="AQ55" s="202"/>
      <c r="AR55" s="202"/>
      <c r="AS55" s="202"/>
      <c r="AT55" s="205">
        <f>AT56</f>
        <v>21100</v>
      </c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  <c r="BG55" s="205"/>
      <c r="BH55" s="205"/>
      <c r="BI55" s="205"/>
      <c r="BJ55" s="205"/>
      <c r="BK55" s="205">
        <f>BK56</f>
        <v>21089</v>
      </c>
      <c r="BL55" s="205"/>
      <c r="BM55" s="205"/>
      <c r="BN55" s="205"/>
      <c r="BO55" s="205"/>
      <c r="BP55" s="205"/>
      <c r="BQ55" s="205"/>
      <c r="BR55" s="205"/>
      <c r="BS55" s="205"/>
      <c r="BT55" s="205"/>
      <c r="BU55" s="205"/>
      <c r="BV55" s="205"/>
      <c r="BW55" s="205">
        <f t="shared" si="3"/>
        <v>11</v>
      </c>
      <c r="BX55" s="205"/>
      <c r="BY55" s="205"/>
      <c r="BZ55" s="205"/>
      <c r="CA55" s="205"/>
      <c r="CB55" s="205"/>
      <c r="CC55" s="205"/>
      <c r="CD55" s="205"/>
      <c r="CE55" s="205"/>
      <c r="CF55" s="205"/>
      <c r="CG55" s="205"/>
      <c r="CH55" s="23">
        <f t="shared" si="0"/>
        <v>99.9478672985782</v>
      </c>
      <c r="CJ55" s="34"/>
      <c r="CK55" s="34"/>
      <c r="CL55" s="34"/>
      <c r="CM55" s="38"/>
      <c r="CN55" s="38"/>
      <c r="CO55" s="38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</row>
    <row r="56" spans="1:129" s="96" customFormat="1" ht="22.5" customHeight="1">
      <c r="A56" s="213" t="s">
        <v>346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94"/>
      <c r="AE56" s="210">
        <v>200</v>
      </c>
      <c r="AF56" s="210"/>
      <c r="AG56" s="210"/>
      <c r="AH56" s="210"/>
      <c r="AI56" s="210"/>
      <c r="AJ56" s="210"/>
      <c r="AK56" s="211" t="s">
        <v>72</v>
      </c>
      <c r="AL56" s="211"/>
      <c r="AM56" s="211"/>
      <c r="AN56" s="211"/>
      <c r="AO56" s="211"/>
      <c r="AP56" s="211"/>
      <c r="AQ56" s="211"/>
      <c r="AR56" s="211"/>
      <c r="AS56" s="211"/>
      <c r="AT56" s="212">
        <v>21100</v>
      </c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  <c r="BI56" s="212"/>
      <c r="BJ56" s="212"/>
      <c r="BK56" s="212">
        <v>21089</v>
      </c>
      <c r="BL56" s="212"/>
      <c r="BM56" s="212"/>
      <c r="BN56" s="212"/>
      <c r="BO56" s="212"/>
      <c r="BP56" s="212"/>
      <c r="BQ56" s="212"/>
      <c r="BR56" s="212"/>
      <c r="BS56" s="212"/>
      <c r="BT56" s="212"/>
      <c r="BU56" s="212"/>
      <c r="BV56" s="212"/>
      <c r="BW56" s="205">
        <f t="shared" si="3"/>
        <v>11</v>
      </c>
      <c r="BX56" s="205"/>
      <c r="BY56" s="205"/>
      <c r="BZ56" s="205"/>
      <c r="CA56" s="205"/>
      <c r="CB56" s="205"/>
      <c r="CC56" s="205"/>
      <c r="CD56" s="205"/>
      <c r="CE56" s="205"/>
      <c r="CF56" s="205"/>
      <c r="CG56" s="205"/>
      <c r="CH56" s="95">
        <f t="shared" si="0"/>
        <v>99.9478672985782</v>
      </c>
      <c r="CJ56" s="97"/>
      <c r="CK56" s="97"/>
      <c r="CL56" s="97"/>
      <c r="CM56" s="98"/>
      <c r="CN56" s="98"/>
      <c r="CO56" s="98"/>
      <c r="CP56" s="99"/>
      <c r="CQ56" s="99"/>
      <c r="CR56" s="99"/>
      <c r="CS56" s="99"/>
      <c r="CT56" s="99"/>
      <c r="CU56" s="99"/>
      <c r="CV56" s="99"/>
      <c r="CW56" s="99"/>
      <c r="CX56" s="99"/>
      <c r="CY56" s="99"/>
      <c r="CZ56" s="99"/>
      <c r="DA56" s="99"/>
      <c r="DB56" s="97"/>
      <c r="DC56" s="97"/>
      <c r="DD56" s="97"/>
      <c r="DE56" s="97"/>
      <c r="DF56" s="97"/>
      <c r="DG56" s="97"/>
      <c r="DH56" s="97"/>
      <c r="DI56" s="97"/>
      <c r="DJ56" s="97"/>
      <c r="DK56" s="97"/>
      <c r="DL56" s="97"/>
      <c r="DM56" s="97"/>
      <c r="DN56" s="97"/>
      <c r="DO56" s="97"/>
      <c r="DP56" s="97"/>
      <c r="DQ56" s="97"/>
      <c r="DR56" s="97"/>
      <c r="DS56" s="97"/>
      <c r="DT56" s="97"/>
      <c r="DU56" s="97"/>
      <c r="DV56" s="97"/>
      <c r="DW56" s="97"/>
      <c r="DX56" s="97"/>
      <c r="DY56" s="97"/>
    </row>
    <row r="57" spans="1:129" s="20" customFormat="1" ht="27.75" customHeight="1">
      <c r="A57" s="113" t="s">
        <v>75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25"/>
      <c r="AE57" s="201">
        <v>200</v>
      </c>
      <c r="AF57" s="201"/>
      <c r="AG57" s="201"/>
      <c r="AH57" s="201"/>
      <c r="AI57" s="201"/>
      <c r="AJ57" s="201"/>
      <c r="AK57" s="202" t="s">
        <v>73</v>
      </c>
      <c r="AL57" s="202"/>
      <c r="AM57" s="202"/>
      <c r="AN57" s="202"/>
      <c r="AO57" s="202"/>
      <c r="AP57" s="202"/>
      <c r="AQ57" s="202"/>
      <c r="AR57" s="202"/>
      <c r="AS57" s="202"/>
      <c r="AT57" s="205">
        <f>AT58</f>
        <v>38800</v>
      </c>
      <c r="AU57" s="205"/>
      <c r="AV57" s="205"/>
      <c r="AW57" s="205"/>
      <c r="AX57" s="205"/>
      <c r="AY57" s="205"/>
      <c r="AZ57" s="205"/>
      <c r="BA57" s="205"/>
      <c r="BB57" s="205"/>
      <c r="BC57" s="205"/>
      <c r="BD57" s="205"/>
      <c r="BE57" s="205"/>
      <c r="BF57" s="205"/>
      <c r="BG57" s="205"/>
      <c r="BH57" s="205"/>
      <c r="BI57" s="205"/>
      <c r="BJ57" s="205"/>
      <c r="BK57" s="205">
        <f>BK58</f>
        <v>38724.64</v>
      </c>
      <c r="BL57" s="205"/>
      <c r="BM57" s="205"/>
      <c r="BN57" s="205"/>
      <c r="BO57" s="205"/>
      <c r="BP57" s="205"/>
      <c r="BQ57" s="205"/>
      <c r="BR57" s="205"/>
      <c r="BS57" s="205"/>
      <c r="BT57" s="205"/>
      <c r="BU57" s="205"/>
      <c r="BV57" s="205"/>
      <c r="BW57" s="205">
        <f t="shared" si="3"/>
        <v>75.36000000000058</v>
      </c>
      <c r="BX57" s="205"/>
      <c r="BY57" s="205"/>
      <c r="BZ57" s="205"/>
      <c r="CA57" s="205"/>
      <c r="CB57" s="205"/>
      <c r="CC57" s="205"/>
      <c r="CD57" s="205"/>
      <c r="CE57" s="205"/>
      <c r="CF57" s="205"/>
      <c r="CG57" s="205"/>
      <c r="CH57" s="23">
        <f t="shared" si="0"/>
        <v>99.80577319587628</v>
      </c>
      <c r="CJ57" s="34"/>
      <c r="CK57" s="34"/>
      <c r="CL57" s="34"/>
      <c r="CM57" s="38"/>
      <c r="CN57" s="38"/>
      <c r="CO57" s="38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</row>
    <row r="58" spans="1:129" s="20" customFormat="1" ht="22.5" customHeight="1">
      <c r="A58" s="124" t="s">
        <v>346</v>
      </c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25"/>
      <c r="AE58" s="201">
        <v>200</v>
      </c>
      <c r="AF58" s="201"/>
      <c r="AG58" s="201"/>
      <c r="AH58" s="201"/>
      <c r="AI58" s="201"/>
      <c r="AJ58" s="201"/>
      <c r="AK58" s="202" t="s">
        <v>74</v>
      </c>
      <c r="AL58" s="202"/>
      <c r="AM58" s="202"/>
      <c r="AN58" s="202"/>
      <c r="AO58" s="202"/>
      <c r="AP58" s="202"/>
      <c r="AQ58" s="202"/>
      <c r="AR58" s="202"/>
      <c r="AS58" s="202"/>
      <c r="AT58" s="205">
        <v>38800</v>
      </c>
      <c r="AU58" s="205"/>
      <c r="AV58" s="205"/>
      <c r="AW58" s="205"/>
      <c r="AX58" s="205"/>
      <c r="AY58" s="205"/>
      <c r="AZ58" s="205"/>
      <c r="BA58" s="205"/>
      <c r="BB58" s="205"/>
      <c r="BC58" s="205"/>
      <c r="BD58" s="205"/>
      <c r="BE58" s="205"/>
      <c r="BF58" s="205"/>
      <c r="BG58" s="205"/>
      <c r="BH58" s="205"/>
      <c r="BI58" s="205"/>
      <c r="BJ58" s="205"/>
      <c r="BK58" s="205">
        <v>38724.64</v>
      </c>
      <c r="BL58" s="205"/>
      <c r="BM58" s="205"/>
      <c r="BN58" s="205"/>
      <c r="BO58" s="205"/>
      <c r="BP58" s="205"/>
      <c r="BQ58" s="205"/>
      <c r="BR58" s="205"/>
      <c r="BS58" s="205"/>
      <c r="BT58" s="205"/>
      <c r="BU58" s="205"/>
      <c r="BV58" s="205"/>
      <c r="BW58" s="205">
        <f t="shared" si="3"/>
        <v>75.36000000000058</v>
      </c>
      <c r="BX58" s="205"/>
      <c r="BY58" s="205"/>
      <c r="BZ58" s="205"/>
      <c r="CA58" s="205"/>
      <c r="CB58" s="205"/>
      <c r="CC58" s="205"/>
      <c r="CD58" s="205"/>
      <c r="CE58" s="205"/>
      <c r="CF58" s="205"/>
      <c r="CG58" s="205"/>
      <c r="CH58" s="23">
        <f t="shared" si="0"/>
        <v>99.80577319587628</v>
      </c>
      <c r="CJ58" s="34"/>
      <c r="CK58" s="34"/>
      <c r="CL58" s="34"/>
      <c r="CM58" s="38"/>
      <c r="CN58" s="38"/>
      <c r="CO58" s="38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</row>
    <row r="59" spans="1:129" s="23" customFormat="1" ht="26.25" customHeight="1">
      <c r="A59" s="134" t="s">
        <v>82</v>
      </c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24"/>
      <c r="AE59" s="201">
        <v>200</v>
      </c>
      <c r="AF59" s="201"/>
      <c r="AG59" s="201"/>
      <c r="AH59" s="201"/>
      <c r="AI59" s="201"/>
      <c r="AJ59" s="201"/>
      <c r="AK59" s="203" t="s">
        <v>418</v>
      </c>
      <c r="AL59" s="203"/>
      <c r="AM59" s="203"/>
      <c r="AN59" s="203"/>
      <c r="AO59" s="203"/>
      <c r="AP59" s="203"/>
      <c r="AQ59" s="203"/>
      <c r="AR59" s="203"/>
      <c r="AS59" s="203"/>
      <c r="AT59" s="234">
        <f>AT60+AT68</f>
        <v>196200</v>
      </c>
      <c r="AU59" s="234"/>
      <c r="AV59" s="234"/>
      <c r="AW59" s="234"/>
      <c r="AX59" s="234"/>
      <c r="AY59" s="234"/>
      <c r="AZ59" s="234"/>
      <c r="BA59" s="234"/>
      <c r="BB59" s="234"/>
      <c r="BC59" s="234"/>
      <c r="BD59" s="234"/>
      <c r="BE59" s="234"/>
      <c r="BF59" s="234"/>
      <c r="BG59" s="234"/>
      <c r="BH59" s="234"/>
      <c r="BI59" s="234"/>
      <c r="BJ59" s="234"/>
      <c r="BK59" s="234">
        <f>BK68+BK60</f>
        <v>99100</v>
      </c>
      <c r="BL59" s="234"/>
      <c r="BM59" s="234"/>
      <c r="BN59" s="234"/>
      <c r="BO59" s="234"/>
      <c r="BP59" s="234"/>
      <c r="BQ59" s="234"/>
      <c r="BR59" s="234"/>
      <c r="BS59" s="234"/>
      <c r="BT59" s="234"/>
      <c r="BU59" s="234"/>
      <c r="BV59" s="234"/>
      <c r="BW59" s="214">
        <f>AT59-BK59</f>
        <v>97100</v>
      </c>
      <c r="BX59" s="215"/>
      <c r="BY59" s="215"/>
      <c r="BZ59" s="215"/>
      <c r="CA59" s="215"/>
      <c r="CB59" s="215"/>
      <c r="CC59" s="215"/>
      <c r="CD59" s="215"/>
      <c r="CE59" s="215"/>
      <c r="CF59" s="215"/>
      <c r="CG59" s="216"/>
      <c r="CH59" s="23">
        <f t="shared" si="0"/>
        <v>50.50968399592253</v>
      </c>
      <c r="CJ59" s="29"/>
      <c r="CK59" s="29"/>
      <c r="CL59" s="29"/>
      <c r="CM59" s="39"/>
      <c r="CN59" s="39"/>
      <c r="CO59" s="3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</row>
    <row r="60" spans="1:129" s="40" customFormat="1" ht="143.25" customHeight="1">
      <c r="A60" s="134" t="s">
        <v>421</v>
      </c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24"/>
      <c r="AE60" s="201">
        <v>200</v>
      </c>
      <c r="AF60" s="201"/>
      <c r="AG60" s="201"/>
      <c r="AH60" s="201"/>
      <c r="AI60" s="201"/>
      <c r="AJ60" s="201"/>
      <c r="AK60" s="203" t="s">
        <v>420</v>
      </c>
      <c r="AL60" s="203"/>
      <c r="AM60" s="203"/>
      <c r="AN60" s="203"/>
      <c r="AO60" s="203"/>
      <c r="AP60" s="203"/>
      <c r="AQ60" s="203"/>
      <c r="AR60" s="203"/>
      <c r="AS60" s="203"/>
      <c r="AT60" s="234">
        <f>AT61</f>
        <v>200</v>
      </c>
      <c r="AU60" s="234"/>
      <c r="AV60" s="234"/>
      <c r="AW60" s="234"/>
      <c r="AX60" s="234"/>
      <c r="AY60" s="234"/>
      <c r="AZ60" s="234"/>
      <c r="BA60" s="234"/>
      <c r="BB60" s="234"/>
      <c r="BC60" s="234"/>
      <c r="BD60" s="234"/>
      <c r="BE60" s="234"/>
      <c r="BF60" s="234"/>
      <c r="BG60" s="234"/>
      <c r="BH60" s="234"/>
      <c r="BI60" s="234"/>
      <c r="BJ60" s="234"/>
      <c r="BK60" s="234">
        <f>BK61</f>
        <v>200</v>
      </c>
      <c r="BL60" s="234"/>
      <c r="BM60" s="234"/>
      <c r="BN60" s="234"/>
      <c r="BO60" s="234"/>
      <c r="BP60" s="234"/>
      <c r="BQ60" s="234"/>
      <c r="BR60" s="234"/>
      <c r="BS60" s="234"/>
      <c r="BT60" s="234"/>
      <c r="BU60" s="234"/>
      <c r="BV60" s="234"/>
      <c r="BW60" s="197" t="s">
        <v>266</v>
      </c>
      <c r="BX60" s="198"/>
      <c r="BY60" s="198"/>
      <c r="BZ60" s="198"/>
      <c r="CA60" s="198"/>
      <c r="CB60" s="198"/>
      <c r="CC60" s="198"/>
      <c r="CD60" s="198"/>
      <c r="CE60" s="198"/>
      <c r="CF60" s="198"/>
      <c r="CG60" s="199"/>
      <c r="CH60" s="23">
        <f t="shared" si="0"/>
        <v>100</v>
      </c>
      <c r="CJ60" s="41"/>
      <c r="CK60" s="41"/>
      <c r="CL60" s="41"/>
      <c r="CM60" s="42"/>
      <c r="CN60" s="42"/>
      <c r="CO60" s="42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</row>
    <row r="61" spans="1:129" s="28" customFormat="1" ht="282.75" customHeight="1">
      <c r="A61" s="113" t="s">
        <v>393</v>
      </c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25"/>
      <c r="AE61" s="206">
        <v>200</v>
      </c>
      <c r="AF61" s="206"/>
      <c r="AG61" s="206"/>
      <c r="AH61" s="206"/>
      <c r="AI61" s="206"/>
      <c r="AJ61" s="206"/>
      <c r="AK61" s="202" t="s">
        <v>79</v>
      </c>
      <c r="AL61" s="202"/>
      <c r="AM61" s="202"/>
      <c r="AN61" s="202"/>
      <c r="AO61" s="202"/>
      <c r="AP61" s="202"/>
      <c r="AQ61" s="202"/>
      <c r="AR61" s="202"/>
      <c r="AS61" s="202"/>
      <c r="AT61" s="205">
        <f>AT62</f>
        <v>200</v>
      </c>
      <c r="AU61" s="205"/>
      <c r="AV61" s="205"/>
      <c r="AW61" s="205"/>
      <c r="AX61" s="205"/>
      <c r="AY61" s="205"/>
      <c r="AZ61" s="205"/>
      <c r="BA61" s="205"/>
      <c r="BB61" s="205"/>
      <c r="BC61" s="205"/>
      <c r="BD61" s="205"/>
      <c r="BE61" s="205"/>
      <c r="BF61" s="205"/>
      <c r="BG61" s="205"/>
      <c r="BH61" s="205"/>
      <c r="BI61" s="205"/>
      <c r="BJ61" s="205"/>
      <c r="BK61" s="205">
        <f>BK62</f>
        <v>200</v>
      </c>
      <c r="BL61" s="205"/>
      <c r="BM61" s="205"/>
      <c r="BN61" s="205"/>
      <c r="BO61" s="205"/>
      <c r="BP61" s="205"/>
      <c r="BQ61" s="205"/>
      <c r="BR61" s="205"/>
      <c r="BS61" s="205"/>
      <c r="BT61" s="205"/>
      <c r="BU61" s="205"/>
      <c r="BV61" s="205"/>
      <c r="BW61" s="197" t="s">
        <v>266</v>
      </c>
      <c r="BX61" s="198"/>
      <c r="BY61" s="198"/>
      <c r="BZ61" s="198"/>
      <c r="CA61" s="198"/>
      <c r="CB61" s="198"/>
      <c r="CC61" s="198"/>
      <c r="CD61" s="198"/>
      <c r="CE61" s="198"/>
      <c r="CF61" s="198"/>
      <c r="CG61" s="199"/>
      <c r="CH61" s="23">
        <f t="shared" si="0"/>
        <v>100</v>
      </c>
      <c r="CJ61" s="32"/>
      <c r="CK61" s="32"/>
      <c r="CL61" s="32"/>
      <c r="CM61" s="37"/>
      <c r="CN61" s="37"/>
      <c r="CO61" s="37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</row>
    <row r="62" spans="1:129" s="28" customFormat="1" ht="27" customHeight="1">
      <c r="A62" s="113" t="s">
        <v>68</v>
      </c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25"/>
      <c r="AE62" s="201">
        <v>200</v>
      </c>
      <c r="AF62" s="201"/>
      <c r="AG62" s="201"/>
      <c r="AH62" s="201"/>
      <c r="AI62" s="201"/>
      <c r="AJ62" s="201"/>
      <c r="AK62" s="202" t="s">
        <v>80</v>
      </c>
      <c r="AL62" s="202"/>
      <c r="AM62" s="202"/>
      <c r="AN62" s="202"/>
      <c r="AO62" s="202"/>
      <c r="AP62" s="202"/>
      <c r="AQ62" s="202"/>
      <c r="AR62" s="202"/>
      <c r="AS62" s="202"/>
      <c r="AT62" s="205">
        <f>AT63</f>
        <v>200</v>
      </c>
      <c r="AU62" s="205"/>
      <c r="AV62" s="205"/>
      <c r="AW62" s="205"/>
      <c r="AX62" s="205"/>
      <c r="AY62" s="205"/>
      <c r="AZ62" s="205"/>
      <c r="BA62" s="205"/>
      <c r="BB62" s="205"/>
      <c r="BC62" s="205"/>
      <c r="BD62" s="205"/>
      <c r="BE62" s="205"/>
      <c r="BF62" s="205"/>
      <c r="BG62" s="205"/>
      <c r="BH62" s="205"/>
      <c r="BI62" s="205"/>
      <c r="BJ62" s="205"/>
      <c r="BK62" s="205">
        <f>BK63</f>
        <v>200</v>
      </c>
      <c r="BL62" s="205"/>
      <c r="BM62" s="205"/>
      <c r="BN62" s="205"/>
      <c r="BO62" s="205"/>
      <c r="BP62" s="205"/>
      <c r="BQ62" s="205"/>
      <c r="BR62" s="205"/>
      <c r="BS62" s="205"/>
      <c r="BT62" s="205"/>
      <c r="BU62" s="205"/>
      <c r="BV62" s="205"/>
      <c r="BW62" s="197" t="s">
        <v>266</v>
      </c>
      <c r="BX62" s="198"/>
      <c r="BY62" s="198"/>
      <c r="BZ62" s="198"/>
      <c r="CA62" s="198"/>
      <c r="CB62" s="198"/>
      <c r="CC62" s="198"/>
      <c r="CD62" s="198"/>
      <c r="CE62" s="198"/>
      <c r="CF62" s="198"/>
      <c r="CG62" s="199"/>
      <c r="CH62" s="23">
        <f t="shared" si="0"/>
        <v>100</v>
      </c>
      <c r="CJ62" s="32"/>
      <c r="CK62" s="32"/>
      <c r="CL62" s="32"/>
      <c r="CM62" s="37"/>
      <c r="CN62" s="37"/>
      <c r="CO62" s="37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</row>
    <row r="63" spans="1:129" s="28" customFormat="1" ht="23.25" customHeight="1">
      <c r="A63" s="256" t="s">
        <v>347</v>
      </c>
      <c r="B63" s="256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Q63" s="256"/>
      <c r="R63" s="256"/>
      <c r="S63" s="256"/>
      <c r="T63" s="256"/>
      <c r="U63" s="256"/>
      <c r="V63" s="256"/>
      <c r="W63" s="256"/>
      <c r="X63" s="256"/>
      <c r="Y63" s="256"/>
      <c r="Z63" s="256"/>
      <c r="AA63" s="256"/>
      <c r="AB63" s="256"/>
      <c r="AC63" s="256"/>
      <c r="AD63" s="43"/>
      <c r="AE63" s="257">
        <v>200</v>
      </c>
      <c r="AF63" s="257"/>
      <c r="AG63" s="257"/>
      <c r="AH63" s="257"/>
      <c r="AI63" s="257"/>
      <c r="AJ63" s="257"/>
      <c r="AK63" s="262" t="s">
        <v>81</v>
      </c>
      <c r="AL63" s="262"/>
      <c r="AM63" s="262"/>
      <c r="AN63" s="262"/>
      <c r="AO63" s="262"/>
      <c r="AP63" s="262"/>
      <c r="AQ63" s="262"/>
      <c r="AR63" s="262"/>
      <c r="AS63" s="262"/>
      <c r="AT63" s="245">
        <v>200</v>
      </c>
      <c r="AU63" s="245"/>
      <c r="AV63" s="245"/>
      <c r="AW63" s="245"/>
      <c r="AX63" s="245"/>
      <c r="AY63" s="245"/>
      <c r="AZ63" s="245"/>
      <c r="BA63" s="245"/>
      <c r="BB63" s="245"/>
      <c r="BC63" s="245"/>
      <c r="BD63" s="245"/>
      <c r="BE63" s="245"/>
      <c r="BF63" s="245"/>
      <c r="BG63" s="245"/>
      <c r="BH63" s="245"/>
      <c r="BI63" s="245"/>
      <c r="BJ63" s="245"/>
      <c r="BK63" s="245">
        <v>200</v>
      </c>
      <c r="BL63" s="245"/>
      <c r="BM63" s="245"/>
      <c r="BN63" s="245"/>
      <c r="BO63" s="245"/>
      <c r="BP63" s="245"/>
      <c r="BQ63" s="245"/>
      <c r="BR63" s="245"/>
      <c r="BS63" s="245"/>
      <c r="BT63" s="245"/>
      <c r="BU63" s="245"/>
      <c r="BV63" s="245"/>
      <c r="BW63" s="197" t="s">
        <v>266</v>
      </c>
      <c r="BX63" s="198"/>
      <c r="BY63" s="198"/>
      <c r="BZ63" s="198"/>
      <c r="CA63" s="198"/>
      <c r="CB63" s="198"/>
      <c r="CC63" s="198"/>
      <c r="CD63" s="198"/>
      <c r="CE63" s="198"/>
      <c r="CF63" s="198"/>
      <c r="CG63" s="199"/>
      <c r="CH63" s="23">
        <f t="shared" si="0"/>
        <v>100</v>
      </c>
      <c r="CJ63" s="32"/>
      <c r="CK63" s="32"/>
      <c r="CL63" s="32"/>
      <c r="CM63" s="37"/>
      <c r="CN63" s="37"/>
      <c r="CO63" s="37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</row>
    <row r="64" spans="1:129" s="20" customFormat="1" ht="30.75" customHeight="1">
      <c r="A64" s="113" t="s">
        <v>428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25"/>
      <c r="AE64" s="201">
        <v>200</v>
      </c>
      <c r="AF64" s="201"/>
      <c r="AG64" s="201"/>
      <c r="AH64" s="201"/>
      <c r="AI64" s="201"/>
      <c r="AJ64" s="201"/>
      <c r="AK64" s="202" t="s">
        <v>430</v>
      </c>
      <c r="AL64" s="202"/>
      <c r="AM64" s="202"/>
      <c r="AN64" s="202"/>
      <c r="AO64" s="202"/>
      <c r="AP64" s="202"/>
      <c r="AQ64" s="202"/>
      <c r="AR64" s="202"/>
      <c r="AS64" s="202"/>
      <c r="AT64" s="205">
        <f>AT65</f>
        <v>196000</v>
      </c>
      <c r="AU64" s="205"/>
      <c r="AV64" s="205"/>
      <c r="AW64" s="205"/>
      <c r="AX64" s="205"/>
      <c r="AY64" s="205"/>
      <c r="AZ64" s="205"/>
      <c r="BA64" s="205"/>
      <c r="BB64" s="205"/>
      <c r="BC64" s="205"/>
      <c r="BD64" s="205"/>
      <c r="BE64" s="205"/>
      <c r="BF64" s="205"/>
      <c r="BG64" s="205"/>
      <c r="BH64" s="205"/>
      <c r="BI64" s="205"/>
      <c r="BJ64" s="205"/>
      <c r="BK64" s="205">
        <f>BK65</f>
        <v>98900</v>
      </c>
      <c r="BL64" s="205"/>
      <c r="BM64" s="205"/>
      <c r="BN64" s="205"/>
      <c r="BO64" s="205"/>
      <c r="BP64" s="205"/>
      <c r="BQ64" s="205"/>
      <c r="BR64" s="205"/>
      <c r="BS64" s="205"/>
      <c r="BT64" s="205"/>
      <c r="BU64" s="205"/>
      <c r="BV64" s="205"/>
      <c r="BW64" s="197">
        <f>AT64-BK64</f>
        <v>97100</v>
      </c>
      <c r="BX64" s="198"/>
      <c r="BY64" s="198"/>
      <c r="BZ64" s="198"/>
      <c r="CA64" s="198"/>
      <c r="CB64" s="198"/>
      <c r="CC64" s="198"/>
      <c r="CD64" s="198"/>
      <c r="CE64" s="198"/>
      <c r="CF64" s="198"/>
      <c r="CG64" s="199"/>
      <c r="CH64" s="23">
        <f t="shared" si="0"/>
        <v>50.45918367346939</v>
      </c>
      <c r="CJ64" s="34"/>
      <c r="CK64" s="34"/>
      <c r="CL64" s="34"/>
      <c r="CM64" s="38"/>
      <c r="CN64" s="38"/>
      <c r="CO64" s="38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</row>
    <row r="65" spans="1:129" s="20" customFormat="1" ht="96.75" customHeight="1">
      <c r="A65" s="113" t="s">
        <v>193</v>
      </c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25"/>
      <c r="AE65" s="206">
        <v>200</v>
      </c>
      <c r="AF65" s="206"/>
      <c r="AG65" s="206"/>
      <c r="AH65" s="206"/>
      <c r="AI65" s="206"/>
      <c r="AJ65" s="206"/>
      <c r="AK65" s="202" t="s">
        <v>194</v>
      </c>
      <c r="AL65" s="202"/>
      <c r="AM65" s="202"/>
      <c r="AN65" s="202"/>
      <c r="AO65" s="202"/>
      <c r="AP65" s="202"/>
      <c r="AQ65" s="202"/>
      <c r="AR65" s="202"/>
      <c r="AS65" s="202"/>
      <c r="AT65" s="205">
        <f>AT66</f>
        <v>196000</v>
      </c>
      <c r="AU65" s="205"/>
      <c r="AV65" s="205"/>
      <c r="AW65" s="205"/>
      <c r="AX65" s="205"/>
      <c r="AY65" s="205"/>
      <c r="AZ65" s="205"/>
      <c r="BA65" s="205"/>
      <c r="BB65" s="205"/>
      <c r="BC65" s="205"/>
      <c r="BD65" s="205"/>
      <c r="BE65" s="205"/>
      <c r="BF65" s="205"/>
      <c r="BG65" s="205"/>
      <c r="BH65" s="205"/>
      <c r="BI65" s="205"/>
      <c r="BJ65" s="205"/>
      <c r="BK65" s="205">
        <f>BK66</f>
        <v>98900</v>
      </c>
      <c r="BL65" s="205"/>
      <c r="BM65" s="205"/>
      <c r="BN65" s="205"/>
      <c r="BO65" s="205"/>
      <c r="BP65" s="205"/>
      <c r="BQ65" s="205"/>
      <c r="BR65" s="205"/>
      <c r="BS65" s="205"/>
      <c r="BT65" s="205"/>
      <c r="BU65" s="205"/>
      <c r="BV65" s="205"/>
      <c r="BW65" s="197">
        <f>AT65-BK65</f>
        <v>97100</v>
      </c>
      <c r="BX65" s="198"/>
      <c r="BY65" s="198"/>
      <c r="BZ65" s="198"/>
      <c r="CA65" s="198"/>
      <c r="CB65" s="198"/>
      <c r="CC65" s="198"/>
      <c r="CD65" s="198"/>
      <c r="CE65" s="198"/>
      <c r="CF65" s="198"/>
      <c r="CG65" s="199"/>
      <c r="CH65" s="23">
        <f t="shared" si="0"/>
        <v>50.45918367346939</v>
      </c>
      <c r="CJ65" s="34"/>
      <c r="CK65" s="34"/>
      <c r="CL65" s="34"/>
      <c r="CM65" s="38"/>
      <c r="CN65" s="38"/>
      <c r="CO65" s="38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</row>
    <row r="66" spans="1:129" s="20" customFormat="1" ht="37.5" customHeight="1">
      <c r="A66" s="113" t="s">
        <v>320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25"/>
      <c r="AE66" s="206">
        <v>200</v>
      </c>
      <c r="AF66" s="206"/>
      <c r="AG66" s="206"/>
      <c r="AH66" s="206"/>
      <c r="AI66" s="206"/>
      <c r="AJ66" s="206"/>
      <c r="AK66" s="202" t="s">
        <v>195</v>
      </c>
      <c r="AL66" s="202"/>
      <c r="AM66" s="202"/>
      <c r="AN66" s="202"/>
      <c r="AO66" s="202"/>
      <c r="AP66" s="202"/>
      <c r="AQ66" s="202"/>
      <c r="AR66" s="202"/>
      <c r="AS66" s="202"/>
      <c r="AT66" s="205">
        <f>AT67</f>
        <v>196000</v>
      </c>
      <c r="AU66" s="205"/>
      <c r="AV66" s="205"/>
      <c r="AW66" s="205"/>
      <c r="AX66" s="205"/>
      <c r="AY66" s="205"/>
      <c r="AZ66" s="205"/>
      <c r="BA66" s="205"/>
      <c r="BB66" s="205"/>
      <c r="BC66" s="205"/>
      <c r="BD66" s="205"/>
      <c r="BE66" s="205"/>
      <c r="BF66" s="205"/>
      <c r="BG66" s="205"/>
      <c r="BH66" s="205"/>
      <c r="BI66" s="205"/>
      <c r="BJ66" s="205"/>
      <c r="BK66" s="205">
        <f>BK67</f>
        <v>98900</v>
      </c>
      <c r="BL66" s="205"/>
      <c r="BM66" s="205"/>
      <c r="BN66" s="205"/>
      <c r="BO66" s="205"/>
      <c r="BP66" s="205"/>
      <c r="BQ66" s="205"/>
      <c r="BR66" s="205"/>
      <c r="BS66" s="205"/>
      <c r="BT66" s="205"/>
      <c r="BU66" s="205"/>
      <c r="BV66" s="205"/>
      <c r="BW66" s="197">
        <f>AT66-BK66</f>
        <v>97100</v>
      </c>
      <c r="BX66" s="198"/>
      <c r="BY66" s="198"/>
      <c r="BZ66" s="198"/>
      <c r="CA66" s="198"/>
      <c r="CB66" s="198"/>
      <c r="CC66" s="198"/>
      <c r="CD66" s="198"/>
      <c r="CE66" s="198"/>
      <c r="CF66" s="198"/>
      <c r="CG66" s="199"/>
      <c r="CH66" s="23">
        <f t="shared" si="0"/>
        <v>50.45918367346939</v>
      </c>
      <c r="CJ66" s="34"/>
      <c r="CK66" s="34"/>
      <c r="CL66" s="34"/>
      <c r="CM66" s="38"/>
      <c r="CN66" s="38"/>
      <c r="CO66" s="38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</row>
    <row r="67" spans="1:129" s="20" customFormat="1" ht="37.5" customHeight="1">
      <c r="A67" s="113" t="s">
        <v>402</v>
      </c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25"/>
      <c r="AE67" s="206">
        <v>200</v>
      </c>
      <c r="AF67" s="206"/>
      <c r="AG67" s="206"/>
      <c r="AH67" s="206"/>
      <c r="AI67" s="206"/>
      <c r="AJ67" s="206"/>
      <c r="AK67" s="202" t="s">
        <v>197</v>
      </c>
      <c r="AL67" s="202"/>
      <c r="AM67" s="202"/>
      <c r="AN67" s="202"/>
      <c r="AO67" s="202"/>
      <c r="AP67" s="202"/>
      <c r="AQ67" s="202"/>
      <c r="AR67" s="202"/>
      <c r="AS67" s="202"/>
      <c r="AT67" s="205">
        <f>AT68</f>
        <v>196000</v>
      </c>
      <c r="AU67" s="205"/>
      <c r="AV67" s="205"/>
      <c r="AW67" s="205"/>
      <c r="AX67" s="205"/>
      <c r="AY67" s="205"/>
      <c r="AZ67" s="205"/>
      <c r="BA67" s="205"/>
      <c r="BB67" s="205"/>
      <c r="BC67" s="205"/>
      <c r="BD67" s="205"/>
      <c r="BE67" s="205"/>
      <c r="BF67" s="205"/>
      <c r="BG67" s="205"/>
      <c r="BH67" s="205"/>
      <c r="BI67" s="205"/>
      <c r="BJ67" s="205"/>
      <c r="BK67" s="205">
        <f>BK68</f>
        <v>98900</v>
      </c>
      <c r="BL67" s="205"/>
      <c r="BM67" s="205"/>
      <c r="BN67" s="205"/>
      <c r="BO67" s="205"/>
      <c r="BP67" s="205"/>
      <c r="BQ67" s="205"/>
      <c r="BR67" s="205"/>
      <c r="BS67" s="205"/>
      <c r="BT67" s="205"/>
      <c r="BU67" s="205"/>
      <c r="BV67" s="205"/>
      <c r="BW67" s="197">
        <f>AT67-BK67</f>
        <v>97100</v>
      </c>
      <c r="BX67" s="198"/>
      <c r="BY67" s="198"/>
      <c r="BZ67" s="198"/>
      <c r="CA67" s="198"/>
      <c r="CB67" s="198"/>
      <c r="CC67" s="198"/>
      <c r="CD67" s="198"/>
      <c r="CE67" s="198"/>
      <c r="CF67" s="198"/>
      <c r="CG67" s="199"/>
      <c r="CH67" s="23">
        <f t="shared" si="0"/>
        <v>50.45918367346939</v>
      </c>
      <c r="CJ67" s="34"/>
      <c r="CK67" s="34"/>
      <c r="CL67" s="34"/>
      <c r="CM67" s="38"/>
      <c r="CN67" s="38"/>
      <c r="CO67" s="38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</row>
    <row r="68" spans="1:129" s="20" customFormat="1" ht="37.5" customHeight="1">
      <c r="A68" s="113" t="s">
        <v>429</v>
      </c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25"/>
      <c r="AE68" s="206">
        <v>200</v>
      </c>
      <c r="AF68" s="206"/>
      <c r="AG68" s="206"/>
      <c r="AH68" s="206"/>
      <c r="AI68" s="206"/>
      <c r="AJ68" s="206"/>
      <c r="AK68" s="202" t="s">
        <v>196</v>
      </c>
      <c r="AL68" s="202"/>
      <c r="AM68" s="202"/>
      <c r="AN68" s="202"/>
      <c r="AO68" s="202"/>
      <c r="AP68" s="202"/>
      <c r="AQ68" s="202"/>
      <c r="AR68" s="202"/>
      <c r="AS68" s="202"/>
      <c r="AT68" s="205">
        <v>196000</v>
      </c>
      <c r="AU68" s="205"/>
      <c r="AV68" s="205"/>
      <c r="AW68" s="205"/>
      <c r="AX68" s="205"/>
      <c r="AY68" s="205"/>
      <c r="AZ68" s="205"/>
      <c r="BA68" s="205"/>
      <c r="BB68" s="205"/>
      <c r="BC68" s="205"/>
      <c r="BD68" s="205"/>
      <c r="BE68" s="205"/>
      <c r="BF68" s="205"/>
      <c r="BG68" s="205"/>
      <c r="BH68" s="205"/>
      <c r="BI68" s="205"/>
      <c r="BJ68" s="205"/>
      <c r="BK68" s="205">
        <v>98900</v>
      </c>
      <c r="BL68" s="205"/>
      <c r="BM68" s="205"/>
      <c r="BN68" s="205"/>
      <c r="BO68" s="205"/>
      <c r="BP68" s="205"/>
      <c r="BQ68" s="205"/>
      <c r="BR68" s="205"/>
      <c r="BS68" s="205"/>
      <c r="BT68" s="205"/>
      <c r="BU68" s="205"/>
      <c r="BV68" s="205"/>
      <c r="BW68" s="197">
        <f>AT68-BK68</f>
        <v>97100</v>
      </c>
      <c r="BX68" s="198"/>
      <c r="BY68" s="198"/>
      <c r="BZ68" s="198"/>
      <c r="CA68" s="198"/>
      <c r="CB68" s="198"/>
      <c r="CC68" s="198"/>
      <c r="CD68" s="198"/>
      <c r="CE68" s="198"/>
      <c r="CF68" s="198"/>
      <c r="CG68" s="199"/>
      <c r="CH68" s="23">
        <f t="shared" si="0"/>
        <v>50.45918367346939</v>
      </c>
      <c r="CJ68" s="34"/>
      <c r="CK68" s="34"/>
      <c r="CL68" s="34"/>
      <c r="CM68" s="38"/>
      <c r="CN68" s="38"/>
      <c r="CO68" s="38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</row>
    <row r="69" spans="1:129" s="22" customFormat="1" ht="30.75" customHeight="1">
      <c r="A69" s="242" t="s">
        <v>461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  <c r="N69" s="242"/>
      <c r="O69" s="242"/>
      <c r="P69" s="242"/>
      <c r="Q69" s="242"/>
      <c r="R69" s="242"/>
      <c r="S69" s="242"/>
      <c r="T69" s="242"/>
      <c r="U69" s="242"/>
      <c r="V69" s="242"/>
      <c r="W69" s="242"/>
      <c r="X69" s="242"/>
      <c r="Y69" s="242"/>
      <c r="Z69" s="242"/>
      <c r="AA69" s="242"/>
      <c r="AB69" s="242"/>
      <c r="AC69" s="242"/>
      <c r="AD69" s="44"/>
      <c r="AE69" s="239">
        <v>200</v>
      </c>
      <c r="AF69" s="239"/>
      <c r="AG69" s="239"/>
      <c r="AH69" s="239"/>
      <c r="AI69" s="239"/>
      <c r="AJ69" s="239"/>
      <c r="AK69" s="231" t="s">
        <v>445</v>
      </c>
      <c r="AL69" s="231"/>
      <c r="AM69" s="231"/>
      <c r="AN69" s="231"/>
      <c r="AO69" s="231"/>
      <c r="AP69" s="231"/>
      <c r="AQ69" s="231"/>
      <c r="AR69" s="231"/>
      <c r="AS69" s="231"/>
      <c r="AT69" s="240">
        <f>AT70</f>
        <v>153500</v>
      </c>
      <c r="AU69" s="240"/>
      <c r="AV69" s="240"/>
      <c r="AW69" s="240"/>
      <c r="AX69" s="240"/>
      <c r="AY69" s="240"/>
      <c r="AZ69" s="240"/>
      <c r="BA69" s="240"/>
      <c r="BB69" s="240"/>
      <c r="BC69" s="240"/>
      <c r="BD69" s="240"/>
      <c r="BE69" s="240"/>
      <c r="BF69" s="240"/>
      <c r="BG69" s="240"/>
      <c r="BH69" s="240"/>
      <c r="BI69" s="240"/>
      <c r="BJ69" s="240"/>
      <c r="BK69" s="240" t="s">
        <v>266</v>
      </c>
      <c r="BL69" s="240"/>
      <c r="BM69" s="240"/>
      <c r="BN69" s="240"/>
      <c r="BO69" s="240"/>
      <c r="BP69" s="240"/>
      <c r="BQ69" s="240"/>
      <c r="BR69" s="240"/>
      <c r="BS69" s="240"/>
      <c r="BT69" s="240"/>
      <c r="BU69" s="240"/>
      <c r="BV69" s="240"/>
      <c r="BW69" s="225">
        <f>AT69</f>
        <v>153500</v>
      </c>
      <c r="BX69" s="226"/>
      <c r="BY69" s="226"/>
      <c r="BZ69" s="226"/>
      <c r="CA69" s="226"/>
      <c r="CB69" s="226"/>
      <c r="CC69" s="226"/>
      <c r="CD69" s="226"/>
      <c r="CE69" s="226"/>
      <c r="CF69" s="226"/>
      <c r="CG69" s="227"/>
      <c r="CH69" s="21" t="e">
        <f t="shared" si="0"/>
        <v>#VALUE!</v>
      </c>
      <c r="CJ69" s="45"/>
      <c r="CK69" s="45"/>
      <c r="CL69" s="45"/>
      <c r="CM69" s="46"/>
      <c r="CN69" s="46"/>
      <c r="CO69" s="46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</row>
    <row r="70" spans="1:129" s="21" customFormat="1" ht="30.75" customHeight="1">
      <c r="A70" s="242" t="s">
        <v>461</v>
      </c>
      <c r="B70" s="242"/>
      <c r="C70" s="242"/>
      <c r="D70" s="242"/>
      <c r="E70" s="242"/>
      <c r="F70" s="242"/>
      <c r="G70" s="242"/>
      <c r="H70" s="242"/>
      <c r="I70" s="242"/>
      <c r="J70" s="242"/>
      <c r="K70" s="242"/>
      <c r="L70" s="242"/>
      <c r="M70" s="242"/>
      <c r="N70" s="242"/>
      <c r="O70" s="242"/>
      <c r="P70" s="242"/>
      <c r="Q70" s="242"/>
      <c r="R70" s="242"/>
      <c r="S70" s="242"/>
      <c r="T70" s="242"/>
      <c r="U70" s="242"/>
      <c r="V70" s="242"/>
      <c r="W70" s="242"/>
      <c r="X70" s="242"/>
      <c r="Y70" s="242"/>
      <c r="Z70" s="242"/>
      <c r="AA70" s="242"/>
      <c r="AB70" s="242"/>
      <c r="AC70" s="242"/>
      <c r="AD70" s="44"/>
      <c r="AE70" s="239">
        <v>200</v>
      </c>
      <c r="AF70" s="239"/>
      <c r="AG70" s="239"/>
      <c r="AH70" s="239"/>
      <c r="AI70" s="239"/>
      <c r="AJ70" s="239"/>
      <c r="AK70" s="231" t="s">
        <v>446</v>
      </c>
      <c r="AL70" s="231"/>
      <c r="AM70" s="231"/>
      <c r="AN70" s="231"/>
      <c r="AO70" s="231"/>
      <c r="AP70" s="231"/>
      <c r="AQ70" s="231"/>
      <c r="AR70" s="231"/>
      <c r="AS70" s="231"/>
      <c r="AT70" s="240">
        <f>AT71</f>
        <v>153500</v>
      </c>
      <c r="AU70" s="240"/>
      <c r="AV70" s="240"/>
      <c r="AW70" s="240"/>
      <c r="AX70" s="240"/>
      <c r="AY70" s="240"/>
      <c r="AZ70" s="240"/>
      <c r="BA70" s="240"/>
      <c r="BB70" s="240"/>
      <c r="BC70" s="240"/>
      <c r="BD70" s="240"/>
      <c r="BE70" s="240"/>
      <c r="BF70" s="240"/>
      <c r="BG70" s="240"/>
      <c r="BH70" s="240"/>
      <c r="BI70" s="240"/>
      <c r="BJ70" s="240"/>
      <c r="BK70" s="240" t="str">
        <f>BK71</f>
        <v>-</v>
      </c>
      <c r="BL70" s="240"/>
      <c r="BM70" s="240"/>
      <c r="BN70" s="240"/>
      <c r="BO70" s="240"/>
      <c r="BP70" s="240"/>
      <c r="BQ70" s="240"/>
      <c r="BR70" s="240"/>
      <c r="BS70" s="240"/>
      <c r="BT70" s="240"/>
      <c r="BU70" s="240"/>
      <c r="BV70" s="240"/>
      <c r="BW70" s="225">
        <f>AT70</f>
        <v>153500</v>
      </c>
      <c r="BX70" s="226"/>
      <c r="BY70" s="226"/>
      <c r="BZ70" s="226"/>
      <c r="CA70" s="226"/>
      <c r="CB70" s="226"/>
      <c r="CC70" s="226"/>
      <c r="CD70" s="226"/>
      <c r="CE70" s="226"/>
      <c r="CF70" s="226"/>
      <c r="CG70" s="227"/>
      <c r="CH70" s="21" t="e">
        <f t="shared" si="0"/>
        <v>#VALUE!</v>
      </c>
      <c r="CJ70" s="48"/>
      <c r="CK70" s="48"/>
      <c r="CL70" s="48"/>
      <c r="CM70" s="49"/>
      <c r="CN70" s="49"/>
      <c r="CO70" s="49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  <c r="DN70" s="48"/>
      <c r="DO70" s="48"/>
      <c r="DP70" s="48"/>
      <c r="DQ70" s="48"/>
      <c r="DR70" s="48"/>
      <c r="DS70" s="48"/>
      <c r="DT70" s="48"/>
      <c r="DU70" s="48"/>
      <c r="DV70" s="48"/>
      <c r="DW70" s="48"/>
      <c r="DX70" s="48"/>
      <c r="DY70" s="48"/>
    </row>
    <row r="71" spans="1:129" s="28" customFormat="1" ht="30.75" customHeight="1">
      <c r="A71" s="217" t="s">
        <v>462</v>
      </c>
      <c r="B71" s="217"/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217"/>
      <c r="Y71" s="217"/>
      <c r="Z71" s="217"/>
      <c r="AA71" s="217"/>
      <c r="AB71" s="217"/>
      <c r="AC71" s="217"/>
      <c r="AD71" s="52"/>
      <c r="AE71" s="239">
        <v>200</v>
      </c>
      <c r="AF71" s="239"/>
      <c r="AG71" s="239"/>
      <c r="AH71" s="239"/>
      <c r="AI71" s="239"/>
      <c r="AJ71" s="239"/>
      <c r="AK71" s="233" t="s">
        <v>463</v>
      </c>
      <c r="AL71" s="233"/>
      <c r="AM71" s="233"/>
      <c r="AN71" s="233"/>
      <c r="AO71" s="233"/>
      <c r="AP71" s="233"/>
      <c r="AQ71" s="233"/>
      <c r="AR71" s="233"/>
      <c r="AS71" s="233"/>
      <c r="AT71" s="232">
        <f>AT73</f>
        <v>153500</v>
      </c>
      <c r="AU71" s="232"/>
      <c r="AV71" s="232"/>
      <c r="AW71" s="232"/>
      <c r="AX71" s="232"/>
      <c r="AY71" s="232"/>
      <c r="AZ71" s="232"/>
      <c r="BA71" s="232"/>
      <c r="BB71" s="232"/>
      <c r="BC71" s="232"/>
      <c r="BD71" s="232"/>
      <c r="BE71" s="232"/>
      <c r="BF71" s="232"/>
      <c r="BG71" s="232"/>
      <c r="BH71" s="232"/>
      <c r="BI71" s="232"/>
      <c r="BJ71" s="232"/>
      <c r="BK71" s="232" t="s">
        <v>266</v>
      </c>
      <c r="BL71" s="232"/>
      <c r="BM71" s="232"/>
      <c r="BN71" s="232"/>
      <c r="BO71" s="232"/>
      <c r="BP71" s="232"/>
      <c r="BQ71" s="232"/>
      <c r="BR71" s="232"/>
      <c r="BS71" s="232"/>
      <c r="BT71" s="232"/>
      <c r="BU71" s="232"/>
      <c r="BV71" s="232"/>
      <c r="BW71" s="228">
        <f>AT71</f>
        <v>153500</v>
      </c>
      <c r="BX71" s="229"/>
      <c r="BY71" s="229"/>
      <c r="BZ71" s="229"/>
      <c r="CA71" s="229"/>
      <c r="CB71" s="229"/>
      <c r="CC71" s="229"/>
      <c r="CD71" s="229"/>
      <c r="CE71" s="229"/>
      <c r="CF71" s="229"/>
      <c r="CG71" s="230"/>
      <c r="CH71" s="21" t="e">
        <f t="shared" si="0"/>
        <v>#VALUE!</v>
      </c>
      <c r="CJ71" s="32"/>
      <c r="CK71" s="32"/>
      <c r="CL71" s="32"/>
      <c r="CM71" s="37"/>
      <c r="CN71" s="37"/>
      <c r="CO71" s="37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</row>
    <row r="72" spans="1:129" s="28" customFormat="1" ht="30.75" customHeight="1">
      <c r="A72" s="217" t="s">
        <v>83</v>
      </c>
      <c r="B72" s="217"/>
      <c r="C72" s="217"/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17"/>
      <c r="U72" s="217"/>
      <c r="V72" s="217"/>
      <c r="W72" s="217"/>
      <c r="X72" s="217"/>
      <c r="Y72" s="217"/>
      <c r="Z72" s="217"/>
      <c r="AA72" s="217"/>
      <c r="AB72" s="217"/>
      <c r="AC72" s="217"/>
      <c r="AD72" s="52"/>
      <c r="AE72" s="239">
        <v>200</v>
      </c>
      <c r="AF72" s="239"/>
      <c r="AG72" s="239"/>
      <c r="AH72" s="239"/>
      <c r="AI72" s="239"/>
      <c r="AJ72" s="239"/>
      <c r="AK72" s="233" t="s">
        <v>464</v>
      </c>
      <c r="AL72" s="233"/>
      <c r="AM72" s="233"/>
      <c r="AN72" s="233"/>
      <c r="AO72" s="233"/>
      <c r="AP72" s="233"/>
      <c r="AQ72" s="233"/>
      <c r="AR72" s="233"/>
      <c r="AS72" s="233"/>
      <c r="AT72" s="232">
        <f>AT73</f>
        <v>153500</v>
      </c>
      <c r="AU72" s="232"/>
      <c r="AV72" s="232"/>
      <c r="AW72" s="232"/>
      <c r="AX72" s="232"/>
      <c r="AY72" s="232"/>
      <c r="AZ72" s="232"/>
      <c r="BA72" s="232"/>
      <c r="BB72" s="232"/>
      <c r="BC72" s="232"/>
      <c r="BD72" s="232"/>
      <c r="BE72" s="232"/>
      <c r="BF72" s="232"/>
      <c r="BG72" s="232"/>
      <c r="BH72" s="232"/>
      <c r="BI72" s="232"/>
      <c r="BJ72" s="232"/>
      <c r="BK72" s="232" t="s">
        <v>266</v>
      </c>
      <c r="BL72" s="232"/>
      <c r="BM72" s="232"/>
      <c r="BN72" s="232"/>
      <c r="BO72" s="232"/>
      <c r="BP72" s="232"/>
      <c r="BQ72" s="232"/>
      <c r="BR72" s="232"/>
      <c r="BS72" s="232"/>
      <c r="BT72" s="232"/>
      <c r="BU72" s="232"/>
      <c r="BV72" s="232"/>
      <c r="BW72" s="228">
        <f>AT72</f>
        <v>153500</v>
      </c>
      <c r="BX72" s="229"/>
      <c r="BY72" s="229"/>
      <c r="BZ72" s="229"/>
      <c r="CA72" s="229"/>
      <c r="CB72" s="229"/>
      <c r="CC72" s="229"/>
      <c r="CD72" s="229"/>
      <c r="CE72" s="229"/>
      <c r="CF72" s="229"/>
      <c r="CG72" s="230"/>
      <c r="CH72" s="21" t="e">
        <f>BK72/AT72*100</f>
        <v>#VALUE!</v>
      </c>
      <c r="CJ72" s="32"/>
      <c r="CK72" s="32"/>
      <c r="CL72" s="32"/>
      <c r="CM72" s="37"/>
      <c r="CN72" s="37"/>
      <c r="CO72" s="37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</row>
    <row r="73" spans="1:129" s="28" customFormat="1" ht="30.75" customHeight="1">
      <c r="A73" s="217" t="s">
        <v>346</v>
      </c>
      <c r="B73" s="217"/>
      <c r="C73" s="217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7"/>
      <c r="U73" s="217"/>
      <c r="V73" s="217"/>
      <c r="W73" s="217"/>
      <c r="X73" s="217"/>
      <c r="Y73" s="217"/>
      <c r="Z73" s="217"/>
      <c r="AA73" s="217"/>
      <c r="AB73" s="217"/>
      <c r="AC73" s="217"/>
      <c r="AD73" s="52"/>
      <c r="AE73" s="239">
        <v>200</v>
      </c>
      <c r="AF73" s="239"/>
      <c r="AG73" s="239"/>
      <c r="AH73" s="239"/>
      <c r="AI73" s="239"/>
      <c r="AJ73" s="239"/>
      <c r="AK73" s="233" t="s">
        <v>465</v>
      </c>
      <c r="AL73" s="233"/>
      <c r="AM73" s="233"/>
      <c r="AN73" s="233"/>
      <c r="AO73" s="233"/>
      <c r="AP73" s="233"/>
      <c r="AQ73" s="233"/>
      <c r="AR73" s="233"/>
      <c r="AS73" s="233"/>
      <c r="AT73" s="232">
        <v>153500</v>
      </c>
      <c r="AU73" s="232"/>
      <c r="AV73" s="232"/>
      <c r="AW73" s="232"/>
      <c r="AX73" s="232"/>
      <c r="AY73" s="232"/>
      <c r="AZ73" s="232"/>
      <c r="BA73" s="232"/>
      <c r="BB73" s="232"/>
      <c r="BC73" s="232"/>
      <c r="BD73" s="232"/>
      <c r="BE73" s="232"/>
      <c r="BF73" s="232"/>
      <c r="BG73" s="232"/>
      <c r="BH73" s="232"/>
      <c r="BI73" s="232"/>
      <c r="BJ73" s="232"/>
      <c r="BK73" s="232"/>
      <c r="BL73" s="232"/>
      <c r="BM73" s="232"/>
      <c r="BN73" s="232"/>
      <c r="BO73" s="232"/>
      <c r="BP73" s="232"/>
      <c r="BQ73" s="232"/>
      <c r="BR73" s="232"/>
      <c r="BS73" s="232"/>
      <c r="BT73" s="232"/>
      <c r="BU73" s="232"/>
      <c r="BV73" s="232"/>
      <c r="BW73" s="228">
        <f>AT73</f>
        <v>153500</v>
      </c>
      <c r="BX73" s="229"/>
      <c r="BY73" s="229"/>
      <c r="BZ73" s="229"/>
      <c r="CA73" s="229"/>
      <c r="CB73" s="229"/>
      <c r="CC73" s="229"/>
      <c r="CD73" s="229"/>
      <c r="CE73" s="229"/>
      <c r="CF73" s="229"/>
      <c r="CG73" s="230"/>
      <c r="CH73" s="21">
        <f t="shared" si="0"/>
        <v>0</v>
      </c>
      <c r="CJ73" s="32"/>
      <c r="CK73" s="32"/>
      <c r="CL73" s="32"/>
      <c r="CM73" s="37"/>
      <c r="CN73" s="37"/>
      <c r="CO73" s="37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</row>
    <row r="74" spans="1:129" s="20" customFormat="1" ht="30.75" customHeight="1">
      <c r="A74" s="134" t="s">
        <v>385</v>
      </c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24"/>
      <c r="AE74" s="201">
        <v>200</v>
      </c>
      <c r="AF74" s="201"/>
      <c r="AG74" s="201"/>
      <c r="AH74" s="201"/>
      <c r="AI74" s="201"/>
      <c r="AJ74" s="201"/>
      <c r="AK74" s="203" t="s">
        <v>431</v>
      </c>
      <c r="AL74" s="203"/>
      <c r="AM74" s="203"/>
      <c r="AN74" s="203"/>
      <c r="AO74" s="203"/>
      <c r="AP74" s="203"/>
      <c r="AQ74" s="203"/>
      <c r="AR74" s="203"/>
      <c r="AS74" s="203"/>
      <c r="AT74" s="234">
        <f>AT75+AT81+AT86</f>
        <v>296500</v>
      </c>
      <c r="AU74" s="234"/>
      <c r="AV74" s="234"/>
      <c r="AW74" s="234"/>
      <c r="AX74" s="234"/>
      <c r="AY74" s="234"/>
      <c r="AZ74" s="234"/>
      <c r="BA74" s="234"/>
      <c r="BB74" s="234"/>
      <c r="BC74" s="234"/>
      <c r="BD74" s="234"/>
      <c r="BE74" s="234"/>
      <c r="BF74" s="234"/>
      <c r="BG74" s="234"/>
      <c r="BH74" s="234"/>
      <c r="BI74" s="234"/>
      <c r="BJ74" s="234"/>
      <c r="BK74" s="234">
        <f>BK75+BK81+BK86</f>
        <v>89480.5</v>
      </c>
      <c r="BL74" s="234"/>
      <c r="BM74" s="234"/>
      <c r="BN74" s="234"/>
      <c r="BO74" s="234"/>
      <c r="BP74" s="234"/>
      <c r="BQ74" s="234"/>
      <c r="BR74" s="234"/>
      <c r="BS74" s="234"/>
      <c r="BT74" s="234"/>
      <c r="BU74" s="234"/>
      <c r="BV74" s="234"/>
      <c r="BW74" s="214">
        <f>AT74-BK74</f>
        <v>207019.5</v>
      </c>
      <c r="BX74" s="215"/>
      <c r="BY74" s="215"/>
      <c r="BZ74" s="215"/>
      <c r="CA74" s="215"/>
      <c r="CB74" s="215"/>
      <c r="CC74" s="215"/>
      <c r="CD74" s="215"/>
      <c r="CE74" s="215"/>
      <c r="CF74" s="215"/>
      <c r="CG74" s="216"/>
      <c r="CH74" s="23">
        <f aca="true" t="shared" si="4" ref="CH74:CH121">BK74/AT74*100</f>
        <v>30.178920741989884</v>
      </c>
      <c r="CJ74" s="34"/>
      <c r="CK74" s="34"/>
      <c r="CL74" s="34"/>
      <c r="CM74" s="38"/>
      <c r="CN74" s="38"/>
      <c r="CO74" s="38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</row>
    <row r="75" spans="1:129" s="23" customFormat="1" ht="30.75" customHeight="1">
      <c r="A75" s="134" t="s">
        <v>407</v>
      </c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24"/>
      <c r="AE75" s="201">
        <v>200</v>
      </c>
      <c r="AF75" s="201"/>
      <c r="AG75" s="201"/>
      <c r="AH75" s="201"/>
      <c r="AI75" s="201"/>
      <c r="AJ75" s="201"/>
      <c r="AK75" s="203" t="s">
        <v>432</v>
      </c>
      <c r="AL75" s="203"/>
      <c r="AM75" s="203"/>
      <c r="AN75" s="203"/>
      <c r="AO75" s="203"/>
      <c r="AP75" s="203"/>
      <c r="AQ75" s="203"/>
      <c r="AR75" s="203"/>
      <c r="AS75" s="203"/>
      <c r="AT75" s="234">
        <f>AT76</f>
        <v>46500</v>
      </c>
      <c r="AU75" s="234"/>
      <c r="AV75" s="234"/>
      <c r="AW75" s="234"/>
      <c r="AX75" s="234"/>
      <c r="AY75" s="234"/>
      <c r="AZ75" s="234"/>
      <c r="BA75" s="234"/>
      <c r="BB75" s="234"/>
      <c r="BC75" s="234"/>
      <c r="BD75" s="234"/>
      <c r="BE75" s="234"/>
      <c r="BF75" s="234"/>
      <c r="BG75" s="234"/>
      <c r="BH75" s="234"/>
      <c r="BI75" s="234"/>
      <c r="BJ75" s="234"/>
      <c r="BK75" s="234">
        <f>BK76</f>
        <v>46412.3</v>
      </c>
      <c r="BL75" s="234"/>
      <c r="BM75" s="234"/>
      <c r="BN75" s="234"/>
      <c r="BO75" s="234"/>
      <c r="BP75" s="234"/>
      <c r="BQ75" s="234"/>
      <c r="BR75" s="234"/>
      <c r="BS75" s="234"/>
      <c r="BT75" s="234"/>
      <c r="BU75" s="234"/>
      <c r="BV75" s="234"/>
      <c r="BW75" s="214">
        <f>AT75-BK75</f>
        <v>87.69999999999709</v>
      </c>
      <c r="BX75" s="215"/>
      <c r="BY75" s="215"/>
      <c r="BZ75" s="215"/>
      <c r="CA75" s="215"/>
      <c r="CB75" s="215"/>
      <c r="CC75" s="215"/>
      <c r="CD75" s="215"/>
      <c r="CE75" s="215"/>
      <c r="CF75" s="215"/>
      <c r="CG75" s="216"/>
      <c r="CH75" s="23">
        <f t="shared" si="4"/>
        <v>99.81139784946237</v>
      </c>
      <c r="CJ75" s="29"/>
      <c r="CK75" s="29"/>
      <c r="CL75" s="29"/>
      <c r="CM75" s="53"/>
      <c r="CN75" s="53"/>
      <c r="CO75" s="53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</row>
    <row r="76" spans="1:129" s="28" customFormat="1" ht="30.75" customHeight="1">
      <c r="A76" s="113" t="s">
        <v>83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25"/>
      <c r="AE76" s="201">
        <v>200</v>
      </c>
      <c r="AF76" s="201"/>
      <c r="AG76" s="201"/>
      <c r="AH76" s="201"/>
      <c r="AI76" s="201"/>
      <c r="AJ76" s="201"/>
      <c r="AK76" s="202" t="s">
        <v>84</v>
      </c>
      <c r="AL76" s="202"/>
      <c r="AM76" s="202"/>
      <c r="AN76" s="202"/>
      <c r="AO76" s="202"/>
      <c r="AP76" s="202"/>
      <c r="AQ76" s="202"/>
      <c r="AR76" s="202"/>
      <c r="AS76" s="202"/>
      <c r="AT76" s="205">
        <f>AT77+AT79+AT80</f>
        <v>46500</v>
      </c>
      <c r="AU76" s="205"/>
      <c r="AV76" s="205"/>
      <c r="AW76" s="205"/>
      <c r="AX76" s="205"/>
      <c r="AY76" s="205"/>
      <c r="AZ76" s="205"/>
      <c r="BA76" s="205"/>
      <c r="BB76" s="205"/>
      <c r="BC76" s="205"/>
      <c r="BD76" s="205"/>
      <c r="BE76" s="205"/>
      <c r="BF76" s="205"/>
      <c r="BG76" s="205"/>
      <c r="BH76" s="205"/>
      <c r="BI76" s="205"/>
      <c r="BJ76" s="205"/>
      <c r="BK76" s="205">
        <f>BK77+BK79+BK80</f>
        <v>46412.3</v>
      </c>
      <c r="BL76" s="205"/>
      <c r="BM76" s="205"/>
      <c r="BN76" s="205"/>
      <c r="BO76" s="205"/>
      <c r="BP76" s="205"/>
      <c r="BQ76" s="205"/>
      <c r="BR76" s="205"/>
      <c r="BS76" s="205"/>
      <c r="BT76" s="205"/>
      <c r="BU76" s="205"/>
      <c r="BV76" s="205"/>
      <c r="BW76" s="197">
        <f>AT76-BK76</f>
        <v>87.69999999999709</v>
      </c>
      <c r="BX76" s="198"/>
      <c r="BY76" s="198"/>
      <c r="BZ76" s="198"/>
      <c r="CA76" s="198"/>
      <c r="CB76" s="198"/>
      <c r="CC76" s="198"/>
      <c r="CD76" s="198"/>
      <c r="CE76" s="198"/>
      <c r="CF76" s="198"/>
      <c r="CG76" s="199"/>
      <c r="CH76" s="23">
        <f t="shared" si="4"/>
        <v>99.81139784946237</v>
      </c>
      <c r="CJ76" s="32"/>
      <c r="CK76" s="32"/>
      <c r="CL76" s="32"/>
      <c r="CM76" s="37"/>
      <c r="CN76" s="37"/>
      <c r="CO76" s="37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</row>
    <row r="77" spans="1:129" s="96" customFormat="1" ht="30.75" customHeight="1">
      <c r="A77" s="113" t="s">
        <v>399</v>
      </c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94"/>
      <c r="AE77" s="210">
        <v>200</v>
      </c>
      <c r="AF77" s="210"/>
      <c r="AG77" s="210"/>
      <c r="AH77" s="210"/>
      <c r="AI77" s="210"/>
      <c r="AJ77" s="210"/>
      <c r="AK77" s="211" t="s">
        <v>522</v>
      </c>
      <c r="AL77" s="211"/>
      <c r="AM77" s="211"/>
      <c r="AN77" s="211"/>
      <c r="AO77" s="211"/>
      <c r="AP77" s="211"/>
      <c r="AQ77" s="211"/>
      <c r="AR77" s="211"/>
      <c r="AS77" s="211"/>
      <c r="AT77" s="212">
        <f>AT78</f>
        <v>25400</v>
      </c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  <c r="BI77" s="212"/>
      <c r="BJ77" s="212"/>
      <c r="BK77" s="212">
        <f>BK78</f>
        <v>25400</v>
      </c>
      <c r="BL77" s="212"/>
      <c r="BM77" s="212"/>
      <c r="BN77" s="212"/>
      <c r="BO77" s="212"/>
      <c r="BP77" s="212"/>
      <c r="BQ77" s="212"/>
      <c r="BR77" s="212"/>
      <c r="BS77" s="212"/>
      <c r="BT77" s="212"/>
      <c r="BU77" s="212"/>
      <c r="BV77" s="212"/>
      <c r="BW77" s="207" t="s">
        <v>266</v>
      </c>
      <c r="BX77" s="208"/>
      <c r="BY77" s="208"/>
      <c r="BZ77" s="208"/>
      <c r="CA77" s="208"/>
      <c r="CB77" s="208"/>
      <c r="CC77" s="208"/>
      <c r="CD77" s="208"/>
      <c r="CE77" s="208"/>
      <c r="CF77" s="208"/>
      <c r="CG77" s="209"/>
      <c r="CH77" s="95">
        <f>BK77/AT77*100</f>
        <v>100</v>
      </c>
      <c r="CJ77" s="97"/>
      <c r="CK77" s="97"/>
      <c r="CL77" s="97"/>
      <c r="CM77" s="98"/>
      <c r="CN77" s="98"/>
      <c r="CO77" s="98"/>
      <c r="CP77" s="99"/>
      <c r="CQ77" s="99"/>
      <c r="CR77" s="99"/>
      <c r="CS77" s="99"/>
      <c r="CT77" s="99"/>
      <c r="CU77" s="99"/>
      <c r="CV77" s="99"/>
      <c r="CW77" s="99"/>
      <c r="CX77" s="99"/>
      <c r="CY77" s="99"/>
      <c r="CZ77" s="99"/>
      <c r="DA77" s="99"/>
      <c r="DB77" s="97"/>
      <c r="DC77" s="97"/>
      <c r="DD77" s="97"/>
      <c r="DE77" s="97"/>
      <c r="DF77" s="97"/>
      <c r="DG77" s="97"/>
      <c r="DH77" s="97"/>
      <c r="DI77" s="97"/>
      <c r="DJ77" s="97"/>
      <c r="DK77" s="97"/>
      <c r="DL77" s="97"/>
      <c r="DM77" s="97"/>
      <c r="DN77" s="97"/>
      <c r="DO77" s="97"/>
      <c r="DP77" s="97"/>
      <c r="DQ77" s="97"/>
      <c r="DR77" s="97"/>
      <c r="DS77" s="97"/>
      <c r="DT77" s="97"/>
      <c r="DU77" s="97"/>
      <c r="DV77" s="97"/>
      <c r="DW77" s="97"/>
      <c r="DX77" s="97"/>
      <c r="DY77" s="97"/>
    </row>
    <row r="78" spans="1:129" s="96" customFormat="1" ht="30.75" customHeight="1">
      <c r="A78" s="213" t="s">
        <v>512</v>
      </c>
      <c r="B78" s="213"/>
      <c r="C78" s="213"/>
      <c r="D78" s="213"/>
      <c r="E78" s="213"/>
      <c r="F78" s="213"/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213"/>
      <c r="R78" s="213"/>
      <c r="S78" s="213"/>
      <c r="T78" s="213"/>
      <c r="U78" s="213"/>
      <c r="V78" s="213"/>
      <c r="W78" s="213"/>
      <c r="X78" s="213"/>
      <c r="Y78" s="213"/>
      <c r="Z78" s="213"/>
      <c r="AA78" s="213"/>
      <c r="AB78" s="213"/>
      <c r="AC78" s="213"/>
      <c r="AD78" s="94"/>
      <c r="AE78" s="210">
        <v>200</v>
      </c>
      <c r="AF78" s="210"/>
      <c r="AG78" s="210"/>
      <c r="AH78" s="210"/>
      <c r="AI78" s="210"/>
      <c r="AJ78" s="210"/>
      <c r="AK78" s="211" t="s">
        <v>521</v>
      </c>
      <c r="AL78" s="211"/>
      <c r="AM78" s="211"/>
      <c r="AN78" s="211"/>
      <c r="AO78" s="211"/>
      <c r="AP78" s="211"/>
      <c r="AQ78" s="211"/>
      <c r="AR78" s="211"/>
      <c r="AS78" s="211"/>
      <c r="AT78" s="212">
        <v>25400</v>
      </c>
      <c r="AU78" s="212"/>
      <c r="AV78" s="212"/>
      <c r="AW78" s="212"/>
      <c r="AX78" s="212"/>
      <c r="AY78" s="212"/>
      <c r="AZ78" s="212"/>
      <c r="BA78" s="212"/>
      <c r="BB78" s="212"/>
      <c r="BC78" s="212"/>
      <c r="BD78" s="212"/>
      <c r="BE78" s="212"/>
      <c r="BF78" s="212"/>
      <c r="BG78" s="212"/>
      <c r="BH78" s="212"/>
      <c r="BI78" s="212"/>
      <c r="BJ78" s="212"/>
      <c r="BK78" s="212">
        <v>25400</v>
      </c>
      <c r="BL78" s="212"/>
      <c r="BM78" s="212"/>
      <c r="BN78" s="212"/>
      <c r="BO78" s="212"/>
      <c r="BP78" s="212"/>
      <c r="BQ78" s="212"/>
      <c r="BR78" s="212"/>
      <c r="BS78" s="212"/>
      <c r="BT78" s="212"/>
      <c r="BU78" s="212"/>
      <c r="BV78" s="212"/>
      <c r="BW78" s="207" t="s">
        <v>266</v>
      </c>
      <c r="BX78" s="208"/>
      <c r="BY78" s="208"/>
      <c r="BZ78" s="208"/>
      <c r="CA78" s="208"/>
      <c r="CB78" s="208"/>
      <c r="CC78" s="208"/>
      <c r="CD78" s="208"/>
      <c r="CE78" s="208"/>
      <c r="CF78" s="208"/>
      <c r="CG78" s="209"/>
      <c r="CH78" s="95">
        <f>BK78/AT78*100</f>
        <v>100</v>
      </c>
      <c r="CJ78" s="97"/>
      <c r="CK78" s="97"/>
      <c r="CL78" s="97"/>
      <c r="CM78" s="98"/>
      <c r="CN78" s="98"/>
      <c r="CO78" s="98"/>
      <c r="CP78" s="99"/>
      <c r="CQ78" s="99"/>
      <c r="CR78" s="99"/>
      <c r="CS78" s="99"/>
      <c r="CT78" s="99"/>
      <c r="CU78" s="99"/>
      <c r="CV78" s="99"/>
      <c r="CW78" s="99"/>
      <c r="CX78" s="99"/>
      <c r="CY78" s="99"/>
      <c r="CZ78" s="99"/>
      <c r="DA78" s="99"/>
      <c r="DB78" s="97"/>
      <c r="DC78" s="97"/>
      <c r="DD78" s="97"/>
      <c r="DE78" s="97"/>
      <c r="DF78" s="97"/>
      <c r="DG78" s="97"/>
      <c r="DH78" s="97"/>
      <c r="DI78" s="97"/>
      <c r="DJ78" s="97"/>
      <c r="DK78" s="97"/>
      <c r="DL78" s="97"/>
      <c r="DM78" s="97"/>
      <c r="DN78" s="97"/>
      <c r="DO78" s="97"/>
      <c r="DP78" s="97"/>
      <c r="DQ78" s="97"/>
      <c r="DR78" s="97"/>
      <c r="DS78" s="97"/>
      <c r="DT78" s="97"/>
      <c r="DU78" s="97"/>
      <c r="DV78" s="97"/>
      <c r="DW78" s="97"/>
      <c r="DX78" s="97"/>
      <c r="DY78" s="97"/>
    </row>
    <row r="79" spans="1:129" s="96" customFormat="1" ht="30.75" customHeight="1">
      <c r="A79" s="213" t="s">
        <v>346</v>
      </c>
      <c r="B79" s="213"/>
      <c r="C79" s="213"/>
      <c r="D79" s="213"/>
      <c r="E79" s="213"/>
      <c r="F79" s="213"/>
      <c r="G79" s="213"/>
      <c r="H79" s="213"/>
      <c r="I79" s="213"/>
      <c r="J79" s="213"/>
      <c r="K79" s="213"/>
      <c r="L79" s="213"/>
      <c r="M79" s="213"/>
      <c r="N79" s="213"/>
      <c r="O79" s="213"/>
      <c r="P79" s="213"/>
      <c r="Q79" s="213"/>
      <c r="R79" s="213"/>
      <c r="S79" s="213"/>
      <c r="T79" s="213"/>
      <c r="U79" s="213"/>
      <c r="V79" s="213"/>
      <c r="W79" s="213"/>
      <c r="X79" s="213"/>
      <c r="Y79" s="213"/>
      <c r="Z79" s="213"/>
      <c r="AA79" s="213"/>
      <c r="AB79" s="213"/>
      <c r="AC79" s="213"/>
      <c r="AD79" s="94"/>
      <c r="AE79" s="210">
        <v>200</v>
      </c>
      <c r="AF79" s="210"/>
      <c r="AG79" s="210"/>
      <c r="AH79" s="210"/>
      <c r="AI79" s="210"/>
      <c r="AJ79" s="210"/>
      <c r="AK79" s="211" t="s">
        <v>85</v>
      </c>
      <c r="AL79" s="211"/>
      <c r="AM79" s="211"/>
      <c r="AN79" s="211"/>
      <c r="AO79" s="211"/>
      <c r="AP79" s="211"/>
      <c r="AQ79" s="211"/>
      <c r="AR79" s="211"/>
      <c r="AS79" s="211"/>
      <c r="AT79" s="212">
        <v>19600</v>
      </c>
      <c r="AU79" s="212"/>
      <c r="AV79" s="212"/>
      <c r="AW79" s="212"/>
      <c r="AX79" s="212"/>
      <c r="AY79" s="212"/>
      <c r="AZ79" s="212"/>
      <c r="BA79" s="212"/>
      <c r="BB79" s="212"/>
      <c r="BC79" s="212"/>
      <c r="BD79" s="212"/>
      <c r="BE79" s="212"/>
      <c r="BF79" s="212"/>
      <c r="BG79" s="212"/>
      <c r="BH79" s="212"/>
      <c r="BI79" s="212"/>
      <c r="BJ79" s="212"/>
      <c r="BK79" s="212">
        <v>19512.3</v>
      </c>
      <c r="BL79" s="212"/>
      <c r="BM79" s="212"/>
      <c r="BN79" s="212"/>
      <c r="BO79" s="212"/>
      <c r="BP79" s="212"/>
      <c r="BQ79" s="212"/>
      <c r="BR79" s="212"/>
      <c r="BS79" s="212"/>
      <c r="BT79" s="212"/>
      <c r="BU79" s="212"/>
      <c r="BV79" s="212"/>
      <c r="BW79" s="207">
        <f>AT79-BK79</f>
        <v>87.70000000000073</v>
      </c>
      <c r="BX79" s="208"/>
      <c r="BY79" s="208"/>
      <c r="BZ79" s="208"/>
      <c r="CA79" s="208"/>
      <c r="CB79" s="208"/>
      <c r="CC79" s="208"/>
      <c r="CD79" s="208"/>
      <c r="CE79" s="208"/>
      <c r="CF79" s="208"/>
      <c r="CG79" s="209"/>
      <c r="CH79" s="95">
        <f t="shared" si="4"/>
        <v>99.55255102040816</v>
      </c>
      <c r="CJ79" s="97"/>
      <c r="CK79" s="97"/>
      <c r="CL79" s="97"/>
      <c r="CM79" s="98"/>
      <c r="CN79" s="98"/>
      <c r="CO79" s="98"/>
      <c r="CP79" s="99"/>
      <c r="CQ79" s="99"/>
      <c r="CR79" s="99"/>
      <c r="CS79" s="99"/>
      <c r="CT79" s="99"/>
      <c r="CU79" s="99"/>
      <c r="CV79" s="99"/>
      <c r="CW79" s="99"/>
      <c r="CX79" s="99"/>
      <c r="CY79" s="99"/>
      <c r="CZ79" s="99"/>
      <c r="DA79" s="99"/>
      <c r="DB79" s="97"/>
      <c r="DC79" s="97"/>
      <c r="DD79" s="97"/>
      <c r="DE79" s="97"/>
      <c r="DF79" s="97"/>
      <c r="DG79" s="97"/>
      <c r="DH79" s="97"/>
      <c r="DI79" s="97"/>
      <c r="DJ79" s="97"/>
      <c r="DK79" s="97"/>
      <c r="DL79" s="97"/>
      <c r="DM79" s="97"/>
      <c r="DN79" s="97"/>
      <c r="DO79" s="97"/>
      <c r="DP79" s="97"/>
      <c r="DQ79" s="97"/>
      <c r="DR79" s="97"/>
      <c r="DS79" s="97"/>
      <c r="DT79" s="97"/>
      <c r="DU79" s="97"/>
      <c r="DV79" s="97"/>
      <c r="DW79" s="97"/>
      <c r="DX79" s="97"/>
      <c r="DY79" s="97"/>
    </row>
    <row r="80" spans="1:129" s="20" customFormat="1" ht="33.75" customHeight="1">
      <c r="A80" s="219" t="s">
        <v>347</v>
      </c>
      <c r="B80" s="220"/>
      <c r="C80" s="220"/>
      <c r="D80" s="220"/>
      <c r="E80" s="220"/>
      <c r="F80" s="220"/>
      <c r="G80" s="220"/>
      <c r="H80" s="220"/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  <c r="X80" s="220"/>
      <c r="Y80" s="220"/>
      <c r="Z80" s="220"/>
      <c r="AA80" s="220"/>
      <c r="AB80" s="220"/>
      <c r="AC80" s="221"/>
      <c r="AD80" s="25"/>
      <c r="AE80" s="201">
        <v>200</v>
      </c>
      <c r="AF80" s="201"/>
      <c r="AG80" s="201"/>
      <c r="AH80" s="201"/>
      <c r="AI80" s="201"/>
      <c r="AJ80" s="201"/>
      <c r="AK80" s="202" t="s">
        <v>181</v>
      </c>
      <c r="AL80" s="202"/>
      <c r="AM80" s="202"/>
      <c r="AN80" s="202"/>
      <c r="AO80" s="202"/>
      <c r="AP80" s="202"/>
      <c r="AQ80" s="202"/>
      <c r="AR80" s="202"/>
      <c r="AS80" s="202"/>
      <c r="AT80" s="205">
        <v>1500</v>
      </c>
      <c r="AU80" s="205"/>
      <c r="AV80" s="205"/>
      <c r="AW80" s="205"/>
      <c r="AX80" s="205"/>
      <c r="AY80" s="205"/>
      <c r="AZ80" s="205"/>
      <c r="BA80" s="205"/>
      <c r="BB80" s="205"/>
      <c r="BC80" s="205"/>
      <c r="BD80" s="205"/>
      <c r="BE80" s="205"/>
      <c r="BF80" s="205"/>
      <c r="BG80" s="205"/>
      <c r="BH80" s="205"/>
      <c r="BI80" s="205"/>
      <c r="BJ80" s="205"/>
      <c r="BK80" s="205">
        <v>1500</v>
      </c>
      <c r="BL80" s="205"/>
      <c r="BM80" s="205"/>
      <c r="BN80" s="205"/>
      <c r="BO80" s="205"/>
      <c r="BP80" s="205"/>
      <c r="BQ80" s="205"/>
      <c r="BR80" s="205"/>
      <c r="BS80" s="205"/>
      <c r="BT80" s="205"/>
      <c r="BU80" s="205"/>
      <c r="BV80" s="205"/>
      <c r="BW80" s="197" t="s">
        <v>266</v>
      </c>
      <c r="BX80" s="198"/>
      <c r="BY80" s="198"/>
      <c r="BZ80" s="198"/>
      <c r="CA80" s="198"/>
      <c r="CB80" s="198"/>
      <c r="CC80" s="198"/>
      <c r="CD80" s="198"/>
      <c r="CE80" s="198"/>
      <c r="CF80" s="198"/>
      <c r="CG80" s="199"/>
      <c r="CH80" s="23">
        <f t="shared" si="4"/>
        <v>100</v>
      </c>
      <c r="CJ80" s="34"/>
      <c r="CK80" s="34"/>
      <c r="CL80" s="34"/>
      <c r="CM80" s="38"/>
      <c r="CN80" s="38"/>
      <c r="CO80" s="38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</row>
    <row r="81" spans="1:129" s="23" customFormat="1" ht="58.5" customHeight="1">
      <c r="A81" s="134" t="s">
        <v>433</v>
      </c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24"/>
      <c r="AE81" s="201">
        <v>200</v>
      </c>
      <c r="AF81" s="201"/>
      <c r="AG81" s="201"/>
      <c r="AH81" s="201"/>
      <c r="AI81" s="201"/>
      <c r="AJ81" s="201"/>
      <c r="AK81" s="203" t="s">
        <v>436</v>
      </c>
      <c r="AL81" s="203"/>
      <c r="AM81" s="203"/>
      <c r="AN81" s="203"/>
      <c r="AO81" s="203"/>
      <c r="AP81" s="203"/>
      <c r="AQ81" s="203"/>
      <c r="AR81" s="203"/>
      <c r="AS81" s="203"/>
      <c r="AT81" s="234">
        <f>AT82</f>
        <v>200000</v>
      </c>
      <c r="AU81" s="234"/>
      <c r="AV81" s="234"/>
      <c r="AW81" s="234"/>
      <c r="AX81" s="234"/>
      <c r="AY81" s="234"/>
      <c r="AZ81" s="234"/>
      <c r="BA81" s="234"/>
      <c r="BB81" s="234"/>
      <c r="BC81" s="234"/>
      <c r="BD81" s="234"/>
      <c r="BE81" s="234"/>
      <c r="BF81" s="234"/>
      <c r="BG81" s="234"/>
      <c r="BH81" s="234"/>
      <c r="BI81" s="234"/>
      <c r="BJ81" s="234"/>
      <c r="BK81" s="234">
        <f>BK82</f>
        <v>21398.2</v>
      </c>
      <c r="BL81" s="234"/>
      <c r="BM81" s="234"/>
      <c r="BN81" s="234"/>
      <c r="BO81" s="234"/>
      <c r="BP81" s="234"/>
      <c r="BQ81" s="234"/>
      <c r="BR81" s="234"/>
      <c r="BS81" s="234"/>
      <c r="BT81" s="234"/>
      <c r="BU81" s="234"/>
      <c r="BV81" s="234"/>
      <c r="BW81" s="214">
        <f aca="true" t="shared" si="5" ref="BW81:BW91">AT81-BK81</f>
        <v>178601.8</v>
      </c>
      <c r="BX81" s="215"/>
      <c r="BY81" s="215"/>
      <c r="BZ81" s="215"/>
      <c r="CA81" s="215"/>
      <c r="CB81" s="215"/>
      <c r="CC81" s="215"/>
      <c r="CD81" s="215"/>
      <c r="CE81" s="215"/>
      <c r="CF81" s="215"/>
      <c r="CG81" s="216"/>
      <c r="CH81" s="23">
        <f t="shared" si="4"/>
        <v>10.6991</v>
      </c>
      <c r="CJ81" s="29"/>
      <c r="CK81" s="29"/>
      <c r="CL81" s="29"/>
      <c r="CM81" s="53"/>
      <c r="CN81" s="53"/>
      <c r="CO81" s="53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</row>
    <row r="82" spans="1:129" s="28" customFormat="1" ht="48" customHeight="1">
      <c r="A82" s="113" t="s">
        <v>348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25"/>
      <c r="AE82" s="201">
        <v>200</v>
      </c>
      <c r="AF82" s="201"/>
      <c r="AG82" s="201"/>
      <c r="AH82" s="201"/>
      <c r="AI82" s="201"/>
      <c r="AJ82" s="201"/>
      <c r="AK82" s="202" t="s">
        <v>437</v>
      </c>
      <c r="AL82" s="202"/>
      <c r="AM82" s="202"/>
      <c r="AN82" s="202"/>
      <c r="AO82" s="202"/>
      <c r="AP82" s="202"/>
      <c r="AQ82" s="202"/>
      <c r="AR82" s="202"/>
      <c r="AS82" s="202"/>
      <c r="AT82" s="205">
        <f>AT83</f>
        <v>200000</v>
      </c>
      <c r="AU82" s="205"/>
      <c r="AV82" s="205"/>
      <c r="AW82" s="205"/>
      <c r="AX82" s="205"/>
      <c r="AY82" s="205"/>
      <c r="AZ82" s="205"/>
      <c r="BA82" s="205"/>
      <c r="BB82" s="205"/>
      <c r="BC82" s="205"/>
      <c r="BD82" s="205"/>
      <c r="BE82" s="205"/>
      <c r="BF82" s="205"/>
      <c r="BG82" s="205"/>
      <c r="BH82" s="205"/>
      <c r="BI82" s="205"/>
      <c r="BJ82" s="205"/>
      <c r="BK82" s="205">
        <f>BK83</f>
        <v>21398.2</v>
      </c>
      <c r="BL82" s="205"/>
      <c r="BM82" s="205"/>
      <c r="BN82" s="205"/>
      <c r="BO82" s="205"/>
      <c r="BP82" s="205"/>
      <c r="BQ82" s="205"/>
      <c r="BR82" s="205"/>
      <c r="BS82" s="205"/>
      <c r="BT82" s="205"/>
      <c r="BU82" s="205"/>
      <c r="BV82" s="205"/>
      <c r="BW82" s="197">
        <f t="shared" si="5"/>
        <v>178601.8</v>
      </c>
      <c r="BX82" s="198"/>
      <c r="BY82" s="198"/>
      <c r="BZ82" s="198"/>
      <c r="CA82" s="198"/>
      <c r="CB82" s="198"/>
      <c r="CC82" s="198"/>
      <c r="CD82" s="198"/>
      <c r="CE82" s="198"/>
      <c r="CF82" s="198"/>
      <c r="CG82" s="199"/>
      <c r="CH82" s="23">
        <f t="shared" si="4"/>
        <v>10.6991</v>
      </c>
      <c r="CJ82" s="32"/>
      <c r="CK82" s="32"/>
      <c r="CL82" s="32"/>
      <c r="CM82" s="37"/>
      <c r="CN82" s="37"/>
      <c r="CO82" s="37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</row>
    <row r="83" spans="1:129" s="28" customFormat="1" ht="42" customHeight="1">
      <c r="A83" s="113" t="s">
        <v>68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25"/>
      <c r="AE83" s="201">
        <v>200</v>
      </c>
      <c r="AF83" s="201"/>
      <c r="AG83" s="201"/>
      <c r="AH83" s="201"/>
      <c r="AI83" s="201"/>
      <c r="AJ83" s="201"/>
      <c r="AK83" s="202" t="s">
        <v>86</v>
      </c>
      <c r="AL83" s="202"/>
      <c r="AM83" s="202"/>
      <c r="AN83" s="202"/>
      <c r="AO83" s="202"/>
      <c r="AP83" s="202"/>
      <c r="AQ83" s="202"/>
      <c r="AR83" s="202"/>
      <c r="AS83" s="202"/>
      <c r="AT83" s="205">
        <f>AT84</f>
        <v>200000</v>
      </c>
      <c r="AU83" s="205"/>
      <c r="AV83" s="205"/>
      <c r="AW83" s="205"/>
      <c r="AX83" s="205"/>
      <c r="AY83" s="205"/>
      <c r="AZ83" s="205"/>
      <c r="BA83" s="205"/>
      <c r="BB83" s="205"/>
      <c r="BC83" s="205"/>
      <c r="BD83" s="205"/>
      <c r="BE83" s="205"/>
      <c r="BF83" s="205"/>
      <c r="BG83" s="205"/>
      <c r="BH83" s="205"/>
      <c r="BI83" s="205"/>
      <c r="BJ83" s="205"/>
      <c r="BK83" s="205">
        <f>BK84</f>
        <v>21398.2</v>
      </c>
      <c r="BL83" s="205"/>
      <c r="BM83" s="205"/>
      <c r="BN83" s="205"/>
      <c r="BO83" s="205"/>
      <c r="BP83" s="205"/>
      <c r="BQ83" s="205"/>
      <c r="BR83" s="205"/>
      <c r="BS83" s="205"/>
      <c r="BT83" s="205"/>
      <c r="BU83" s="205"/>
      <c r="BV83" s="205"/>
      <c r="BW83" s="197">
        <f t="shared" si="5"/>
        <v>178601.8</v>
      </c>
      <c r="BX83" s="198"/>
      <c r="BY83" s="198"/>
      <c r="BZ83" s="198"/>
      <c r="CA83" s="198"/>
      <c r="CB83" s="198"/>
      <c r="CC83" s="198"/>
      <c r="CD83" s="198"/>
      <c r="CE83" s="198"/>
      <c r="CF83" s="198"/>
      <c r="CG83" s="199"/>
      <c r="CH83" s="23">
        <f t="shared" si="4"/>
        <v>10.6991</v>
      </c>
      <c r="CJ83" s="32"/>
      <c r="CK83" s="32"/>
      <c r="CL83" s="32"/>
      <c r="CM83" s="37"/>
      <c r="CN83" s="37"/>
      <c r="CO83" s="37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</row>
    <row r="84" spans="1:129" s="28" customFormat="1" ht="30.75" customHeight="1">
      <c r="A84" s="124" t="s">
        <v>387</v>
      </c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25"/>
      <c r="AE84" s="201">
        <v>200</v>
      </c>
      <c r="AF84" s="201"/>
      <c r="AG84" s="201"/>
      <c r="AH84" s="201"/>
      <c r="AI84" s="201"/>
      <c r="AJ84" s="201"/>
      <c r="AK84" s="202" t="s">
        <v>87</v>
      </c>
      <c r="AL84" s="202"/>
      <c r="AM84" s="202"/>
      <c r="AN84" s="202"/>
      <c r="AO84" s="202"/>
      <c r="AP84" s="202"/>
      <c r="AQ84" s="202"/>
      <c r="AR84" s="202"/>
      <c r="AS84" s="202"/>
      <c r="AT84" s="205">
        <f>AT85</f>
        <v>200000</v>
      </c>
      <c r="AU84" s="205"/>
      <c r="AV84" s="205"/>
      <c r="AW84" s="205"/>
      <c r="AX84" s="205"/>
      <c r="AY84" s="205"/>
      <c r="AZ84" s="205"/>
      <c r="BA84" s="205"/>
      <c r="BB84" s="205"/>
      <c r="BC84" s="205"/>
      <c r="BD84" s="205"/>
      <c r="BE84" s="205"/>
      <c r="BF84" s="205"/>
      <c r="BG84" s="205"/>
      <c r="BH84" s="205"/>
      <c r="BI84" s="205"/>
      <c r="BJ84" s="205"/>
      <c r="BK84" s="205">
        <f>BK85</f>
        <v>21398.2</v>
      </c>
      <c r="BL84" s="205"/>
      <c r="BM84" s="205"/>
      <c r="BN84" s="205"/>
      <c r="BO84" s="205"/>
      <c r="BP84" s="205"/>
      <c r="BQ84" s="205"/>
      <c r="BR84" s="205"/>
      <c r="BS84" s="205"/>
      <c r="BT84" s="205"/>
      <c r="BU84" s="205"/>
      <c r="BV84" s="205"/>
      <c r="BW84" s="197">
        <f t="shared" si="5"/>
        <v>178601.8</v>
      </c>
      <c r="BX84" s="198"/>
      <c r="BY84" s="198"/>
      <c r="BZ84" s="198"/>
      <c r="CA84" s="198"/>
      <c r="CB84" s="198"/>
      <c r="CC84" s="198"/>
      <c r="CD84" s="198"/>
      <c r="CE84" s="198"/>
      <c r="CF84" s="198"/>
      <c r="CG84" s="199"/>
      <c r="CH84" s="23">
        <f t="shared" si="4"/>
        <v>10.6991</v>
      </c>
      <c r="CJ84" s="32"/>
      <c r="CK84" s="32"/>
      <c r="CL84" s="32"/>
      <c r="CM84" s="37"/>
      <c r="CN84" s="37"/>
      <c r="CO84" s="37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</row>
    <row r="85" spans="1:129" s="28" customFormat="1" ht="30.75" customHeight="1">
      <c r="A85" s="113" t="s">
        <v>345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25"/>
      <c r="AE85" s="201">
        <v>200</v>
      </c>
      <c r="AF85" s="201"/>
      <c r="AG85" s="201"/>
      <c r="AH85" s="201"/>
      <c r="AI85" s="201"/>
      <c r="AJ85" s="201"/>
      <c r="AK85" s="202" t="s">
        <v>88</v>
      </c>
      <c r="AL85" s="202"/>
      <c r="AM85" s="202"/>
      <c r="AN85" s="202"/>
      <c r="AO85" s="202"/>
      <c r="AP85" s="202"/>
      <c r="AQ85" s="202"/>
      <c r="AR85" s="202"/>
      <c r="AS85" s="202"/>
      <c r="AT85" s="205">
        <v>200000</v>
      </c>
      <c r="AU85" s="205"/>
      <c r="AV85" s="205"/>
      <c r="AW85" s="205"/>
      <c r="AX85" s="205"/>
      <c r="AY85" s="205"/>
      <c r="AZ85" s="205"/>
      <c r="BA85" s="205"/>
      <c r="BB85" s="205"/>
      <c r="BC85" s="205"/>
      <c r="BD85" s="205"/>
      <c r="BE85" s="205"/>
      <c r="BF85" s="205"/>
      <c r="BG85" s="205"/>
      <c r="BH85" s="205"/>
      <c r="BI85" s="205"/>
      <c r="BJ85" s="205"/>
      <c r="BK85" s="205">
        <v>21398.2</v>
      </c>
      <c r="BL85" s="205"/>
      <c r="BM85" s="205"/>
      <c r="BN85" s="205"/>
      <c r="BO85" s="205"/>
      <c r="BP85" s="205"/>
      <c r="BQ85" s="205"/>
      <c r="BR85" s="205"/>
      <c r="BS85" s="205"/>
      <c r="BT85" s="205"/>
      <c r="BU85" s="205"/>
      <c r="BV85" s="205"/>
      <c r="BW85" s="197">
        <f t="shared" si="5"/>
        <v>178601.8</v>
      </c>
      <c r="BX85" s="198"/>
      <c r="BY85" s="198"/>
      <c r="BZ85" s="198"/>
      <c r="CA85" s="198"/>
      <c r="CB85" s="198"/>
      <c r="CC85" s="198"/>
      <c r="CD85" s="198"/>
      <c r="CE85" s="198"/>
      <c r="CF85" s="198"/>
      <c r="CG85" s="199"/>
      <c r="CH85" s="23">
        <f t="shared" si="4"/>
        <v>10.6991</v>
      </c>
      <c r="CJ85" s="32"/>
      <c r="CK85" s="32"/>
      <c r="CL85" s="32"/>
      <c r="CM85" s="37"/>
      <c r="CN85" s="37"/>
      <c r="CO85" s="37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</row>
    <row r="86" spans="1:129" s="23" customFormat="1" ht="49.5" customHeight="1">
      <c r="A86" s="134" t="s">
        <v>434</v>
      </c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24"/>
      <c r="AE86" s="201">
        <v>200</v>
      </c>
      <c r="AF86" s="201"/>
      <c r="AG86" s="201"/>
      <c r="AH86" s="201"/>
      <c r="AI86" s="201"/>
      <c r="AJ86" s="201"/>
      <c r="AK86" s="203" t="s">
        <v>438</v>
      </c>
      <c r="AL86" s="203"/>
      <c r="AM86" s="203"/>
      <c r="AN86" s="203"/>
      <c r="AO86" s="203"/>
      <c r="AP86" s="203"/>
      <c r="AQ86" s="203"/>
      <c r="AR86" s="203"/>
      <c r="AS86" s="203"/>
      <c r="AT86" s="234">
        <f>AT87</f>
        <v>50000</v>
      </c>
      <c r="AU86" s="234"/>
      <c r="AV86" s="234"/>
      <c r="AW86" s="234"/>
      <c r="AX86" s="234"/>
      <c r="AY86" s="234"/>
      <c r="AZ86" s="234"/>
      <c r="BA86" s="234"/>
      <c r="BB86" s="234"/>
      <c r="BC86" s="234"/>
      <c r="BD86" s="234"/>
      <c r="BE86" s="234"/>
      <c r="BF86" s="234"/>
      <c r="BG86" s="234"/>
      <c r="BH86" s="234"/>
      <c r="BI86" s="234"/>
      <c r="BJ86" s="234"/>
      <c r="BK86" s="234">
        <f>BK87</f>
        <v>21670</v>
      </c>
      <c r="BL86" s="234"/>
      <c r="BM86" s="234"/>
      <c r="BN86" s="234"/>
      <c r="BO86" s="234"/>
      <c r="BP86" s="234"/>
      <c r="BQ86" s="234"/>
      <c r="BR86" s="234"/>
      <c r="BS86" s="234"/>
      <c r="BT86" s="234"/>
      <c r="BU86" s="234"/>
      <c r="BV86" s="234"/>
      <c r="BW86" s="214">
        <f t="shared" si="5"/>
        <v>28330</v>
      </c>
      <c r="BX86" s="215"/>
      <c r="BY86" s="215"/>
      <c r="BZ86" s="215"/>
      <c r="CA86" s="215"/>
      <c r="CB86" s="215"/>
      <c r="CC86" s="215"/>
      <c r="CD86" s="215"/>
      <c r="CE86" s="215"/>
      <c r="CF86" s="215"/>
      <c r="CG86" s="216"/>
      <c r="CH86" s="23">
        <f t="shared" si="4"/>
        <v>43.34</v>
      </c>
      <c r="CJ86" s="55"/>
      <c r="CK86" s="55"/>
      <c r="CL86" s="55"/>
      <c r="CM86" s="56"/>
      <c r="CN86" s="56"/>
      <c r="CO86" s="56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5"/>
      <c r="DC86" s="55"/>
      <c r="DD86" s="55"/>
      <c r="DE86" s="55"/>
      <c r="DF86" s="55"/>
      <c r="DG86" s="55"/>
      <c r="DH86" s="55"/>
      <c r="DI86" s="55"/>
      <c r="DJ86" s="55"/>
      <c r="DK86" s="55"/>
      <c r="DL86" s="55"/>
      <c r="DM86" s="55"/>
      <c r="DN86" s="55"/>
      <c r="DO86" s="55"/>
      <c r="DP86" s="55"/>
      <c r="DQ86" s="55"/>
      <c r="DR86" s="55"/>
      <c r="DS86" s="55"/>
      <c r="DT86" s="55"/>
      <c r="DU86" s="55"/>
      <c r="DV86" s="55"/>
      <c r="DW86" s="55"/>
      <c r="DX86" s="55"/>
      <c r="DY86" s="55"/>
    </row>
    <row r="87" spans="1:129" s="20" customFormat="1" ht="36.75" customHeight="1">
      <c r="A87" s="113" t="s">
        <v>435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25"/>
      <c r="AE87" s="201">
        <v>200</v>
      </c>
      <c r="AF87" s="201"/>
      <c r="AG87" s="201"/>
      <c r="AH87" s="201"/>
      <c r="AI87" s="201"/>
      <c r="AJ87" s="201"/>
      <c r="AK87" s="202" t="s">
        <v>439</v>
      </c>
      <c r="AL87" s="202"/>
      <c r="AM87" s="202"/>
      <c r="AN87" s="202"/>
      <c r="AO87" s="202"/>
      <c r="AP87" s="202"/>
      <c r="AQ87" s="202"/>
      <c r="AR87" s="202"/>
      <c r="AS87" s="202"/>
      <c r="AT87" s="205">
        <f>AT88</f>
        <v>50000</v>
      </c>
      <c r="AU87" s="205"/>
      <c r="AV87" s="205"/>
      <c r="AW87" s="205"/>
      <c r="AX87" s="205"/>
      <c r="AY87" s="205"/>
      <c r="AZ87" s="205"/>
      <c r="BA87" s="205"/>
      <c r="BB87" s="205"/>
      <c r="BC87" s="205"/>
      <c r="BD87" s="205"/>
      <c r="BE87" s="205"/>
      <c r="BF87" s="205"/>
      <c r="BG87" s="205"/>
      <c r="BH87" s="205"/>
      <c r="BI87" s="205"/>
      <c r="BJ87" s="205"/>
      <c r="BK87" s="205">
        <f>BK88</f>
        <v>21670</v>
      </c>
      <c r="BL87" s="205"/>
      <c r="BM87" s="205"/>
      <c r="BN87" s="205"/>
      <c r="BO87" s="205"/>
      <c r="BP87" s="205"/>
      <c r="BQ87" s="205"/>
      <c r="BR87" s="205"/>
      <c r="BS87" s="205"/>
      <c r="BT87" s="205"/>
      <c r="BU87" s="205"/>
      <c r="BV87" s="205"/>
      <c r="BW87" s="197">
        <f t="shared" si="5"/>
        <v>28330</v>
      </c>
      <c r="BX87" s="198"/>
      <c r="BY87" s="198"/>
      <c r="BZ87" s="198"/>
      <c r="CA87" s="198"/>
      <c r="CB87" s="198"/>
      <c r="CC87" s="198"/>
      <c r="CD87" s="198"/>
      <c r="CE87" s="198"/>
      <c r="CF87" s="198"/>
      <c r="CG87" s="199"/>
      <c r="CH87" s="23">
        <f t="shared" si="4"/>
        <v>43.34</v>
      </c>
      <c r="CJ87" s="31"/>
      <c r="CK87" s="31"/>
      <c r="CL87" s="31"/>
      <c r="CM87" s="58"/>
      <c r="CN87" s="58"/>
      <c r="CO87" s="58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</row>
    <row r="88" spans="1:129" s="20" customFormat="1" ht="36.75" customHeight="1">
      <c r="A88" s="113" t="s">
        <v>441</v>
      </c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25"/>
      <c r="AE88" s="201">
        <v>200</v>
      </c>
      <c r="AF88" s="201"/>
      <c r="AG88" s="201"/>
      <c r="AH88" s="201"/>
      <c r="AI88" s="201"/>
      <c r="AJ88" s="201"/>
      <c r="AK88" s="202" t="s">
        <v>440</v>
      </c>
      <c r="AL88" s="202"/>
      <c r="AM88" s="202"/>
      <c r="AN88" s="202"/>
      <c r="AO88" s="202"/>
      <c r="AP88" s="202"/>
      <c r="AQ88" s="202"/>
      <c r="AR88" s="202"/>
      <c r="AS88" s="202"/>
      <c r="AT88" s="205">
        <f>AT89</f>
        <v>50000</v>
      </c>
      <c r="AU88" s="205"/>
      <c r="AV88" s="205"/>
      <c r="AW88" s="205"/>
      <c r="AX88" s="205"/>
      <c r="AY88" s="205"/>
      <c r="AZ88" s="205"/>
      <c r="BA88" s="205"/>
      <c r="BB88" s="205"/>
      <c r="BC88" s="205"/>
      <c r="BD88" s="205"/>
      <c r="BE88" s="205"/>
      <c r="BF88" s="205"/>
      <c r="BG88" s="205"/>
      <c r="BH88" s="205"/>
      <c r="BI88" s="205"/>
      <c r="BJ88" s="205"/>
      <c r="BK88" s="205">
        <f>BK89</f>
        <v>21670</v>
      </c>
      <c r="BL88" s="205"/>
      <c r="BM88" s="205"/>
      <c r="BN88" s="205"/>
      <c r="BO88" s="205"/>
      <c r="BP88" s="205"/>
      <c r="BQ88" s="205"/>
      <c r="BR88" s="205"/>
      <c r="BS88" s="205"/>
      <c r="BT88" s="205"/>
      <c r="BU88" s="205"/>
      <c r="BV88" s="205"/>
      <c r="BW88" s="197">
        <f t="shared" si="5"/>
        <v>28330</v>
      </c>
      <c r="BX88" s="198"/>
      <c r="BY88" s="198"/>
      <c r="BZ88" s="198"/>
      <c r="CA88" s="198"/>
      <c r="CB88" s="198"/>
      <c r="CC88" s="198"/>
      <c r="CD88" s="198"/>
      <c r="CE88" s="198"/>
      <c r="CF88" s="198"/>
      <c r="CG88" s="199"/>
      <c r="CH88" s="23">
        <f t="shared" si="4"/>
        <v>43.34</v>
      </c>
      <c r="CJ88" s="31"/>
      <c r="CK88" s="31"/>
      <c r="CL88" s="31"/>
      <c r="CM88" s="58"/>
      <c r="CN88" s="58"/>
      <c r="CO88" s="58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31"/>
      <c r="DW88" s="31"/>
      <c r="DX88" s="31"/>
      <c r="DY88" s="31"/>
    </row>
    <row r="89" spans="1:129" s="20" customFormat="1" ht="36.75" customHeight="1">
      <c r="A89" s="113" t="s">
        <v>68</v>
      </c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25"/>
      <c r="AE89" s="201">
        <v>200</v>
      </c>
      <c r="AF89" s="201"/>
      <c r="AG89" s="201"/>
      <c r="AH89" s="201"/>
      <c r="AI89" s="201"/>
      <c r="AJ89" s="201"/>
      <c r="AK89" s="202" t="s">
        <v>89</v>
      </c>
      <c r="AL89" s="202"/>
      <c r="AM89" s="202"/>
      <c r="AN89" s="202"/>
      <c r="AO89" s="202"/>
      <c r="AP89" s="202"/>
      <c r="AQ89" s="202"/>
      <c r="AR89" s="202"/>
      <c r="AS89" s="202"/>
      <c r="AT89" s="205">
        <f>AT90+AT92</f>
        <v>50000</v>
      </c>
      <c r="AU89" s="205"/>
      <c r="AV89" s="205"/>
      <c r="AW89" s="205"/>
      <c r="AX89" s="205"/>
      <c r="AY89" s="205"/>
      <c r="AZ89" s="205"/>
      <c r="BA89" s="205"/>
      <c r="BB89" s="205"/>
      <c r="BC89" s="205"/>
      <c r="BD89" s="205"/>
      <c r="BE89" s="205"/>
      <c r="BF89" s="205"/>
      <c r="BG89" s="205"/>
      <c r="BH89" s="205"/>
      <c r="BI89" s="205"/>
      <c r="BJ89" s="205"/>
      <c r="BK89" s="205">
        <f>BK90+BK92</f>
        <v>21670</v>
      </c>
      <c r="BL89" s="205"/>
      <c r="BM89" s="205"/>
      <c r="BN89" s="205"/>
      <c r="BO89" s="205"/>
      <c r="BP89" s="205"/>
      <c r="BQ89" s="205"/>
      <c r="BR89" s="205"/>
      <c r="BS89" s="205"/>
      <c r="BT89" s="205"/>
      <c r="BU89" s="205"/>
      <c r="BV89" s="205"/>
      <c r="BW89" s="197">
        <f t="shared" si="5"/>
        <v>28330</v>
      </c>
      <c r="BX89" s="198"/>
      <c r="BY89" s="198"/>
      <c r="BZ89" s="198"/>
      <c r="CA89" s="198"/>
      <c r="CB89" s="198"/>
      <c r="CC89" s="198"/>
      <c r="CD89" s="198"/>
      <c r="CE89" s="198"/>
      <c r="CF89" s="198"/>
      <c r="CG89" s="199"/>
      <c r="CH89" s="23">
        <f t="shared" si="4"/>
        <v>43.34</v>
      </c>
      <c r="CJ89" s="31"/>
      <c r="CK89" s="31"/>
      <c r="CL89" s="31"/>
      <c r="CM89" s="58"/>
      <c r="CN89" s="58"/>
      <c r="CO89" s="58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V89" s="31"/>
      <c r="DW89" s="31"/>
      <c r="DX89" s="31"/>
      <c r="DY89" s="31"/>
    </row>
    <row r="90" spans="1:129" s="20" customFormat="1" ht="22.5" customHeight="1">
      <c r="A90" s="124" t="s">
        <v>387</v>
      </c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25"/>
      <c r="AE90" s="201">
        <v>200</v>
      </c>
      <c r="AF90" s="201"/>
      <c r="AG90" s="201"/>
      <c r="AH90" s="201"/>
      <c r="AI90" s="201"/>
      <c r="AJ90" s="201"/>
      <c r="AK90" s="202" t="s">
        <v>90</v>
      </c>
      <c r="AL90" s="202"/>
      <c r="AM90" s="202"/>
      <c r="AN90" s="202"/>
      <c r="AO90" s="202"/>
      <c r="AP90" s="202"/>
      <c r="AQ90" s="202"/>
      <c r="AR90" s="202"/>
      <c r="AS90" s="202"/>
      <c r="AT90" s="205">
        <f>AT91</f>
        <v>37500</v>
      </c>
      <c r="AU90" s="205"/>
      <c r="AV90" s="205"/>
      <c r="AW90" s="205"/>
      <c r="AX90" s="205"/>
      <c r="AY90" s="205"/>
      <c r="AZ90" s="205"/>
      <c r="BA90" s="205"/>
      <c r="BB90" s="205"/>
      <c r="BC90" s="205"/>
      <c r="BD90" s="205"/>
      <c r="BE90" s="205"/>
      <c r="BF90" s="205"/>
      <c r="BG90" s="205"/>
      <c r="BH90" s="205"/>
      <c r="BI90" s="205"/>
      <c r="BJ90" s="205"/>
      <c r="BK90" s="205">
        <f>BK91</f>
        <v>9170</v>
      </c>
      <c r="BL90" s="205"/>
      <c r="BM90" s="205"/>
      <c r="BN90" s="205"/>
      <c r="BO90" s="205"/>
      <c r="BP90" s="205"/>
      <c r="BQ90" s="205"/>
      <c r="BR90" s="205"/>
      <c r="BS90" s="205"/>
      <c r="BT90" s="205"/>
      <c r="BU90" s="205"/>
      <c r="BV90" s="205"/>
      <c r="BW90" s="197">
        <f t="shared" si="5"/>
        <v>28330</v>
      </c>
      <c r="BX90" s="198"/>
      <c r="BY90" s="198"/>
      <c r="BZ90" s="198"/>
      <c r="CA90" s="198"/>
      <c r="CB90" s="198"/>
      <c r="CC90" s="198"/>
      <c r="CD90" s="198"/>
      <c r="CE90" s="198"/>
      <c r="CF90" s="198"/>
      <c r="CG90" s="199"/>
      <c r="CH90" s="23">
        <f t="shared" si="4"/>
        <v>24.453333333333333</v>
      </c>
      <c r="CJ90" s="31"/>
      <c r="CK90" s="31"/>
      <c r="CL90" s="31"/>
      <c r="CM90" s="58"/>
      <c r="CN90" s="58"/>
      <c r="CO90" s="58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V90" s="31"/>
      <c r="DW90" s="31"/>
      <c r="DX90" s="31"/>
      <c r="DY90" s="31"/>
    </row>
    <row r="91" spans="1:129" s="20" customFormat="1" ht="22.5" customHeight="1">
      <c r="A91" s="113" t="s">
        <v>345</v>
      </c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25"/>
      <c r="AE91" s="201">
        <v>200</v>
      </c>
      <c r="AF91" s="201"/>
      <c r="AG91" s="201"/>
      <c r="AH91" s="201"/>
      <c r="AI91" s="201"/>
      <c r="AJ91" s="201"/>
      <c r="AK91" s="202" t="s">
        <v>91</v>
      </c>
      <c r="AL91" s="202"/>
      <c r="AM91" s="202"/>
      <c r="AN91" s="202"/>
      <c r="AO91" s="202"/>
      <c r="AP91" s="202"/>
      <c r="AQ91" s="202"/>
      <c r="AR91" s="202"/>
      <c r="AS91" s="202"/>
      <c r="AT91" s="205">
        <v>37500</v>
      </c>
      <c r="AU91" s="205"/>
      <c r="AV91" s="205"/>
      <c r="AW91" s="205"/>
      <c r="AX91" s="205"/>
      <c r="AY91" s="205"/>
      <c r="AZ91" s="205"/>
      <c r="BA91" s="205"/>
      <c r="BB91" s="205"/>
      <c r="BC91" s="205"/>
      <c r="BD91" s="205"/>
      <c r="BE91" s="205"/>
      <c r="BF91" s="205"/>
      <c r="BG91" s="205"/>
      <c r="BH91" s="205"/>
      <c r="BI91" s="205"/>
      <c r="BJ91" s="205"/>
      <c r="BK91" s="205">
        <v>9170</v>
      </c>
      <c r="BL91" s="205"/>
      <c r="BM91" s="205"/>
      <c r="BN91" s="205"/>
      <c r="BO91" s="205"/>
      <c r="BP91" s="205"/>
      <c r="BQ91" s="205"/>
      <c r="BR91" s="205"/>
      <c r="BS91" s="205"/>
      <c r="BT91" s="205"/>
      <c r="BU91" s="205"/>
      <c r="BV91" s="205"/>
      <c r="BW91" s="197">
        <f t="shared" si="5"/>
        <v>28330</v>
      </c>
      <c r="BX91" s="198"/>
      <c r="BY91" s="198"/>
      <c r="BZ91" s="198"/>
      <c r="CA91" s="198"/>
      <c r="CB91" s="198"/>
      <c r="CC91" s="198"/>
      <c r="CD91" s="198"/>
      <c r="CE91" s="198"/>
      <c r="CF91" s="198"/>
      <c r="CG91" s="199"/>
      <c r="CH91" s="23">
        <f t="shared" si="4"/>
        <v>24.453333333333333</v>
      </c>
      <c r="CJ91" s="31"/>
      <c r="CK91" s="31"/>
      <c r="CL91" s="31"/>
      <c r="CM91" s="58"/>
      <c r="CN91" s="58"/>
      <c r="CO91" s="58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31"/>
      <c r="DX91" s="31"/>
      <c r="DY91" s="31"/>
    </row>
    <row r="92" spans="1:129" s="20" customFormat="1" ht="22.5" customHeight="1">
      <c r="A92" s="219" t="s">
        <v>347</v>
      </c>
      <c r="B92" s="220"/>
      <c r="C92" s="220"/>
      <c r="D92" s="220"/>
      <c r="E92" s="220"/>
      <c r="F92" s="220"/>
      <c r="G92" s="220"/>
      <c r="H92" s="220"/>
      <c r="I92" s="220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20"/>
      <c r="Z92" s="220"/>
      <c r="AA92" s="220"/>
      <c r="AB92" s="220"/>
      <c r="AC92" s="221"/>
      <c r="AD92" s="25"/>
      <c r="AE92" s="201">
        <v>200</v>
      </c>
      <c r="AF92" s="201"/>
      <c r="AG92" s="201"/>
      <c r="AH92" s="201"/>
      <c r="AI92" s="201"/>
      <c r="AJ92" s="201"/>
      <c r="AK92" s="202" t="s">
        <v>535</v>
      </c>
      <c r="AL92" s="202"/>
      <c r="AM92" s="202"/>
      <c r="AN92" s="202"/>
      <c r="AO92" s="202"/>
      <c r="AP92" s="202"/>
      <c r="AQ92" s="202"/>
      <c r="AR92" s="202"/>
      <c r="AS92" s="202"/>
      <c r="AT92" s="205">
        <v>12500</v>
      </c>
      <c r="AU92" s="205"/>
      <c r="AV92" s="205"/>
      <c r="AW92" s="205"/>
      <c r="AX92" s="205"/>
      <c r="AY92" s="205"/>
      <c r="AZ92" s="205"/>
      <c r="BA92" s="205"/>
      <c r="BB92" s="205"/>
      <c r="BC92" s="205"/>
      <c r="BD92" s="205"/>
      <c r="BE92" s="205"/>
      <c r="BF92" s="205"/>
      <c r="BG92" s="205"/>
      <c r="BH92" s="205"/>
      <c r="BI92" s="205"/>
      <c r="BJ92" s="205"/>
      <c r="BK92" s="205">
        <v>12500</v>
      </c>
      <c r="BL92" s="205"/>
      <c r="BM92" s="205"/>
      <c r="BN92" s="205"/>
      <c r="BO92" s="205"/>
      <c r="BP92" s="205"/>
      <c r="BQ92" s="205"/>
      <c r="BR92" s="205"/>
      <c r="BS92" s="205"/>
      <c r="BT92" s="205"/>
      <c r="BU92" s="205"/>
      <c r="BV92" s="205"/>
      <c r="BW92" s="197" t="s">
        <v>266</v>
      </c>
      <c r="BX92" s="198"/>
      <c r="BY92" s="198"/>
      <c r="BZ92" s="198"/>
      <c r="CA92" s="198"/>
      <c r="CB92" s="198"/>
      <c r="CC92" s="198"/>
      <c r="CD92" s="198"/>
      <c r="CE92" s="198"/>
      <c r="CF92" s="198"/>
      <c r="CG92" s="199"/>
      <c r="CH92" s="23">
        <f>BK92/AT92*100</f>
        <v>100</v>
      </c>
      <c r="CJ92" s="31"/>
      <c r="CK92" s="31"/>
      <c r="CL92" s="31"/>
      <c r="CM92" s="58"/>
      <c r="CN92" s="58"/>
      <c r="CO92" s="58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  <c r="DT92" s="31"/>
      <c r="DU92" s="31"/>
      <c r="DV92" s="31"/>
      <c r="DW92" s="31"/>
      <c r="DX92" s="31"/>
      <c r="DY92" s="31"/>
    </row>
    <row r="93" spans="1:129" s="20" customFormat="1" ht="27.75" customHeight="1">
      <c r="A93" s="247" t="s">
        <v>11</v>
      </c>
      <c r="B93" s="247"/>
      <c r="C93" s="247"/>
      <c r="D93" s="247"/>
      <c r="E93" s="247"/>
      <c r="F93" s="247"/>
      <c r="G93" s="247"/>
      <c r="H93" s="247"/>
      <c r="I93" s="247"/>
      <c r="J93" s="247"/>
      <c r="K93" s="247"/>
      <c r="L93" s="247"/>
      <c r="M93" s="247"/>
      <c r="N93" s="247"/>
      <c r="O93" s="247"/>
      <c r="P93" s="247"/>
      <c r="Q93" s="247"/>
      <c r="R93" s="247"/>
      <c r="S93" s="247"/>
      <c r="T93" s="247"/>
      <c r="U93" s="247"/>
      <c r="V93" s="247"/>
      <c r="W93" s="247"/>
      <c r="X93" s="247"/>
      <c r="Y93" s="247"/>
      <c r="Z93" s="247"/>
      <c r="AA93" s="247"/>
      <c r="AB93" s="247"/>
      <c r="AC93" s="247"/>
      <c r="AD93" s="59"/>
      <c r="AE93" s="238">
        <v>200</v>
      </c>
      <c r="AF93" s="238"/>
      <c r="AG93" s="238"/>
      <c r="AH93" s="238"/>
      <c r="AI93" s="238"/>
      <c r="AJ93" s="238"/>
      <c r="AK93" s="111" t="s">
        <v>10</v>
      </c>
      <c r="AL93" s="111"/>
      <c r="AM93" s="111"/>
      <c r="AN93" s="111"/>
      <c r="AO93" s="111"/>
      <c r="AP93" s="111"/>
      <c r="AQ93" s="111"/>
      <c r="AR93" s="111"/>
      <c r="AS93" s="111"/>
      <c r="AT93" s="133">
        <f>AT94</f>
        <v>447900</v>
      </c>
      <c r="AU93" s="133"/>
      <c r="AV93" s="133"/>
      <c r="AW93" s="133"/>
      <c r="AX93" s="133"/>
      <c r="AY93" s="133"/>
      <c r="AZ93" s="133"/>
      <c r="BA93" s="133"/>
      <c r="BB93" s="133"/>
      <c r="BC93" s="133"/>
      <c r="BD93" s="133"/>
      <c r="BE93" s="133"/>
      <c r="BF93" s="133"/>
      <c r="BG93" s="133"/>
      <c r="BH93" s="133"/>
      <c r="BI93" s="133"/>
      <c r="BJ93" s="133"/>
      <c r="BK93" s="133">
        <f>BK94</f>
        <v>143521.26</v>
      </c>
      <c r="BL93" s="133"/>
      <c r="BM93" s="133"/>
      <c r="BN93" s="133"/>
      <c r="BO93" s="133"/>
      <c r="BP93" s="133"/>
      <c r="BQ93" s="133"/>
      <c r="BR93" s="133"/>
      <c r="BS93" s="133"/>
      <c r="BT93" s="133"/>
      <c r="BU93" s="133"/>
      <c r="BV93" s="133"/>
      <c r="BW93" s="214">
        <f>AT93-BK93</f>
        <v>304378.74</v>
      </c>
      <c r="BX93" s="215"/>
      <c r="BY93" s="215"/>
      <c r="BZ93" s="215"/>
      <c r="CA93" s="215"/>
      <c r="CB93" s="215"/>
      <c r="CC93" s="215"/>
      <c r="CD93" s="215"/>
      <c r="CE93" s="215"/>
      <c r="CF93" s="215"/>
      <c r="CG93" s="216"/>
      <c r="CH93" s="23">
        <f t="shared" si="4"/>
        <v>32.043148024112526</v>
      </c>
      <c r="CJ93" s="31"/>
      <c r="CK93" s="31"/>
      <c r="CL93" s="31"/>
      <c r="CM93" s="58"/>
      <c r="CN93" s="58"/>
      <c r="CO93" s="58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  <c r="DT93" s="31"/>
      <c r="DU93" s="31"/>
      <c r="DV93" s="31"/>
      <c r="DW93" s="31"/>
      <c r="DX93" s="31"/>
      <c r="DY93" s="31"/>
    </row>
    <row r="94" spans="1:129" s="20" customFormat="1" ht="33" customHeight="1">
      <c r="A94" s="200" t="s">
        <v>0</v>
      </c>
      <c r="B94" s="200"/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59"/>
      <c r="AE94" s="246">
        <v>200</v>
      </c>
      <c r="AF94" s="246"/>
      <c r="AG94" s="246"/>
      <c r="AH94" s="246"/>
      <c r="AI94" s="246"/>
      <c r="AJ94" s="246"/>
      <c r="AK94" s="126" t="s">
        <v>1</v>
      </c>
      <c r="AL94" s="126"/>
      <c r="AM94" s="126"/>
      <c r="AN94" s="126"/>
      <c r="AO94" s="126"/>
      <c r="AP94" s="126"/>
      <c r="AQ94" s="126"/>
      <c r="AR94" s="126"/>
      <c r="AS94" s="126"/>
      <c r="AT94" s="127">
        <f>AT95</f>
        <v>447900</v>
      </c>
      <c r="AU94" s="127"/>
      <c r="AV94" s="127"/>
      <c r="AW94" s="127"/>
      <c r="AX94" s="127"/>
      <c r="AY94" s="127"/>
      <c r="AZ94" s="127"/>
      <c r="BA94" s="127"/>
      <c r="BB94" s="127"/>
      <c r="BC94" s="127"/>
      <c r="BD94" s="127"/>
      <c r="BE94" s="127"/>
      <c r="BF94" s="127"/>
      <c r="BG94" s="127"/>
      <c r="BH94" s="127"/>
      <c r="BI94" s="127"/>
      <c r="BJ94" s="127"/>
      <c r="BK94" s="127">
        <f>BK95</f>
        <v>143521.26</v>
      </c>
      <c r="BL94" s="127"/>
      <c r="BM94" s="127"/>
      <c r="BN94" s="127"/>
      <c r="BO94" s="127"/>
      <c r="BP94" s="127"/>
      <c r="BQ94" s="127"/>
      <c r="BR94" s="127"/>
      <c r="BS94" s="127"/>
      <c r="BT94" s="127"/>
      <c r="BU94" s="127"/>
      <c r="BV94" s="127"/>
      <c r="BW94" s="197">
        <f>AT94-BK94</f>
        <v>304378.74</v>
      </c>
      <c r="BX94" s="198"/>
      <c r="BY94" s="198"/>
      <c r="BZ94" s="198"/>
      <c r="CA94" s="198"/>
      <c r="CB94" s="198"/>
      <c r="CC94" s="198"/>
      <c r="CD94" s="198"/>
      <c r="CE94" s="198"/>
      <c r="CF94" s="198"/>
      <c r="CG94" s="199"/>
      <c r="CH94" s="23">
        <f t="shared" si="4"/>
        <v>32.043148024112526</v>
      </c>
      <c r="CJ94" s="31"/>
      <c r="CK94" s="31"/>
      <c r="CL94" s="31"/>
      <c r="CM94" s="58"/>
      <c r="CN94" s="58"/>
      <c r="CO94" s="58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1"/>
      <c r="DC94" s="31"/>
      <c r="DD94" s="31"/>
      <c r="DE94" s="31"/>
      <c r="DF94" s="31"/>
      <c r="DG94" s="31"/>
      <c r="DH94" s="31"/>
      <c r="DI94" s="31"/>
      <c r="DJ94" s="31"/>
      <c r="DK94" s="31"/>
      <c r="DL94" s="31"/>
      <c r="DM94" s="31"/>
      <c r="DN94" s="31"/>
      <c r="DO94" s="31"/>
      <c r="DP94" s="31"/>
      <c r="DQ94" s="31"/>
      <c r="DR94" s="31"/>
      <c r="DS94" s="31"/>
      <c r="DT94" s="31"/>
      <c r="DU94" s="31"/>
      <c r="DV94" s="31"/>
      <c r="DW94" s="31"/>
      <c r="DX94" s="31"/>
      <c r="DY94" s="31"/>
    </row>
    <row r="95" spans="1:129" s="28" customFormat="1" ht="51" customHeight="1">
      <c r="A95" s="200" t="s">
        <v>349</v>
      </c>
      <c r="B95" s="200"/>
      <c r="C95" s="200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59"/>
      <c r="AE95" s="246">
        <v>200</v>
      </c>
      <c r="AF95" s="246"/>
      <c r="AG95" s="246"/>
      <c r="AH95" s="246"/>
      <c r="AI95" s="246"/>
      <c r="AJ95" s="246"/>
      <c r="AK95" s="126" t="s">
        <v>350</v>
      </c>
      <c r="AL95" s="126"/>
      <c r="AM95" s="126"/>
      <c r="AN95" s="126"/>
      <c r="AO95" s="126"/>
      <c r="AP95" s="126"/>
      <c r="AQ95" s="126"/>
      <c r="AR95" s="126"/>
      <c r="AS95" s="126"/>
      <c r="AT95" s="127">
        <f>AT96+AT100</f>
        <v>447900</v>
      </c>
      <c r="AU95" s="127"/>
      <c r="AV95" s="127"/>
      <c r="AW95" s="127"/>
      <c r="AX95" s="127"/>
      <c r="AY95" s="127"/>
      <c r="AZ95" s="127"/>
      <c r="BA95" s="127"/>
      <c r="BB95" s="127"/>
      <c r="BC95" s="127"/>
      <c r="BD95" s="127"/>
      <c r="BE95" s="127"/>
      <c r="BF95" s="127"/>
      <c r="BG95" s="127"/>
      <c r="BH95" s="127"/>
      <c r="BI95" s="127"/>
      <c r="BJ95" s="127"/>
      <c r="BK95" s="127">
        <f>BK96+BK100</f>
        <v>143521.26</v>
      </c>
      <c r="BL95" s="127"/>
      <c r="BM95" s="127"/>
      <c r="BN95" s="127"/>
      <c r="BO95" s="127"/>
      <c r="BP95" s="127"/>
      <c r="BQ95" s="127"/>
      <c r="BR95" s="127"/>
      <c r="BS95" s="127"/>
      <c r="BT95" s="127"/>
      <c r="BU95" s="127"/>
      <c r="BV95" s="127"/>
      <c r="BW95" s="197">
        <f aca="true" t="shared" si="6" ref="BW95:BW102">AT95-BK95</f>
        <v>304378.74</v>
      </c>
      <c r="BX95" s="198"/>
      <c r="BY95" s="198"/>
      <c r="BZ95" s="198"/>
      <c r="CA95" s="198"/>
      <c r="CB95" s="198"/>
      <c r="CC95" s="198"/>
      <c r="CD95" s="198"/>
      <c r="CE95" s="198"/>
      <c r="CF95" s="198"/>
      <c r="CG95" s="199"/>
      <c r="CH95" s="23">
        <f t="shared" si="4"/>
        <v>32.043148024112526</v>
      </c>
      <c r="CJ95" s="30"/>
      <c r="CK95" s="30"/>
      <c r="CL95" s="3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</row>
    <row r="96" spans="1:129" s="28" customFormat="1" ht="41.25" customHeight="1">
      <c r="A96" s="113" t="s">
        <v>94</v>
      </c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25"/>
      <c r="AE96" s="201">
        <v>200</v>
      </c>
      <c r="AF96" s="201"/>
      <c r="AG96" s="201"/>
      <c r="AH96" s="201"/>
      <c r="AI96" s="201"/>
      <c r="AJ96" s="201"/>
      <c r="AK96" s="202" t="s">
        <v>92</v>
      </c>
      <c r="AL96" s="202"/>
      <c r="AM96" s="202"/>
      <c r="AN96" s="202"/>
      <c r="AO96" s="202"/>
      <c r="AP96" s="202"/>
      <c r="AQ96" s="202"/>
      <c r="AR96" s="202"/>
      <c r="AS96" s="202"/>
      <c r="AT96" s="205">
        <f>AT97</f>
        <v>403100</v>
      </c>
      <c r="AU96" s="205"/>
      <c r="AV96" s="205"/>
      <c r="AW96" s="205"/>
      <c r="AX96" s="205"/>
      <c r="AY96" s="205"/>
      <c r="AZ96" s="205"/>
      <c r="BA96" s="205"/>
      <c r="BB96" s="205"/>
      <c r="BC96" s="205"/>
      <c r="BD96" s="205"/>
      <c r="BE96" s="205"/>
      <c r="BF96" s="205"/>
      <c r="BG96" s="205"/>
      <c r="BH96" s="205"/>
      <c r="BI96" s="205"/>
      <c r="BJ96" s="205"/>
      <c r="BK96" s="205">
        <f>BK97</f>
        <v>140489.26</v>
      </c>
      <c r="BL96" s="205"/>
      <c r="BM96" s="205"/>
      <c r="BN96" s="205"/>
      <c r="BO96" s="205"/>
      <c r="BP96" s="205"/>
      <c r="BQ96" s="205"/>
      <c r="BR96" s="205"/>
      <c r="BS96" s="205"/>
      <c r="BT96" s="205"/>
      <c r="BU96" s="205"/>
      <c r="BV96" s="205"/>
      <c r="BW96" s="197">
        <f t="shared" si="6"/>
        <v>262610.74</v>
      </c>
      <c r="BX96" s="198"/>
      <c r="BY96" s="198"/>
      <c r="BZ96" s="198"/>
      <c r="CA96" s="198"/>
      <c r="CB96" s="198"/>
      <c r="CC96" s="198"/>
      <c r="CD96" s="198"/>
      <c r="CE96" s="198"/>
      <c r="CF96" s="198"/>
      <c r="CG96" s="199"/>
      <c r="CH96" s="23">
        <f t="shared" si="4"/>
        <v>34.85221036963533</v>
      </c>
      <c r="CJ96" s="30"/>
      <c r="CK96" s="30"/>
      <c r="CL96" s="30"/>
      <c r="CM96" s="61"/>
      <c r="CN96" s="61"/>
      <c r="CO96" s="61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</row>
    <row r="97" spans="1:129" s="28" customFormat="1" ht="25.5" customHeight="1">
      <c r="A97" s="113" t="s">
        <v>386</v>
      </c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25"/>
      <c r="AE97" s="201">
        <v>200</v>
      </c>
      <c r="AF97" s="201"/>
      <c r="AG97" s="201"/>
      <c r="AH97" s="201"/>
      <c r="AI97" s="201"/>
      <c r="AJ97" s="201"/>
      <c r="AK97" s="202" t="s">
        <v>93</v>
      </c>
      <c r="AL97" s="202"/>
      <c r="AM97" s="202"/>
      <c r="AN97" s="202"/>
      <c r="AO97" s="202"/>
      <c r="AP97" s="202"/>
      <c r="AQ97" s="202"/>
      <c r="AR97" s="202"/>
      <c r="AS97" s="202"/>
      <c r="AT97" s="205">
        <f>AT98+AT99</f>
        <v>403100</v>
      </c>
      <c r="AU97" s="205"/>
      <c r="AV97" s="205"/>
      <c r="AW97" s="205"/>
      <c r="AX97" s="205"/>
      <c r="AY97" s="205"/>
      <c r="AZ97" s="205"/>
      <c r="BA97" s="205"/>
      <c r="BB97" s="205"/>
      <c r="BC97" s="205"/>
      <c r="BD97" s="205"/>
      <c r="BE97" s="205"/>
      <c r="BF97" s="205"/>
      <c r="BG97" s="205"/>
      <c r="BH97" s="205"/>
      <c r="BI97" s="205"/>
      <c r="BJ97" s="205"/>
      <c r="BK97" s="205">
        <f>BK98+BK99</f>
        <v>140489.26</v>
      </c>
      <c r="BL97" s="205"/>
      <c r="BM97" s="205"/>
      <c r="BN97" s="205"/>
      <c r="BO97" s="205"/>
      <c r="BP97" s="205"/>
      <c r="BQ97" s="205"/>
      <c r="BR97" s="205"/>
      <c r="BS97" s="205"/>
      <c r="BT97" s="205"/>
      <c r="BU97" s="205"/>
      <c r="BV97" s="205"/>
      <c r="BW97" s="197">
        <f t="shared" si="6"/>
        <v>262610.74</v>
      </c>
      <c r="BX97" s="198"/>
      <c r="BY97" s="198"/>
      <c r="BZ97" s="198"/>
      <c r="CA97" s="198"/>
      <c r="CB97" s="198"/>
      <c r="CC97" s="198"/>
      <c r="CD97" s="198"/>
      <c r="CE97" s="198"/>
      <c r="CF97" s="198"/>
      <c r="CG97" s="199"/>
      <c r="CH97" s="23">
        <f t="shared" si="4"/>
        <v>34.85221036963533</v>
      </c>
      <c r="CJ97" s="30"/>
      <c r="CK97" s="30"/>
      <c r="CL97" s="30"/>
      <c r="CM97" s="61"/>
      <c r="CN97" s="61"/>
      <c r="CO97" s="61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</row>
    <row r="98" spans="1:129" s="28" customFormat="1" ht="22.5" customHeight="1">
      <c r="A98" s="113" t="s">
        <v>340</v>
      </c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25"/>
      <c r="AE98" s="201">
        <v>200</v>
      </c>
      <c r="AF98" s="201"/>
      <c r="AG98" s="201"/>
      <c r="AH98" s="201"/>
      <c r="AI98" s="201"/>
      <c r="AJ98" s="201"/>
      <c r="AK98" s="202" t="s">
        <v>95</v>
      </c>
      <c r="AL98" s="202"/>
      <c r="AM98" s="202"/>
      <c r="AN98" s="202"/>
      <c r="AO98" s="202"/>
      <c r="AP98" s="202"/>
      <c r="AQ98" s="202"/>
      <c r="AR98" s="202"/>
      <c r="AS98" s="202"/>
      <c r="AT98" s="205">
        <v>309600</v>
      </c>
      <c r="AU98" s="205"/>
      <c r="AV98" s="205"/>
      <c r="AW98" s="205"/>
      <c r="AX98" s="205"/>
      <c r="AY98" s="205"/>
      <c r="AZ98" s="205"/>
      <c r="BA98" s="205"/>
      <c r="BB98" s="205"/>
      <c r="BC98" s="205"/>
      <c r="BD98" s="205"/>
      <c r="BE98" s="205"/>
      <c r="BF98" s="205"/>
      <c r="BG98" s="205"/>
      <c r="BH98" s="205"/>
      <c r="BI98" s="205"/>
      <c r="BJ98" s="205"/>
      <c r="BK98" s="205">
        <v>110806.24</v>
      </c>
      <c r="BL98" s="205"/>
      <c r="BM98" s="205"/>
      <c r="BN98" s="205"/>
      <c r="BO98" s="205"/>
      <c r="BP98" s="205"/>
      <c r="BQ98" s="205"/>
      <c r="BR98" s="205"/>
      <c r="BS98" s="205"/>
      <c r="BT98" s="205"/>
      <c r="BU98" s="205"/>
      <c r="BV98" s="205"/>
      <c r="BW98" s="197">
        <f t="shared" si="6"/>
        <v>198793.76</v>
      </c>
      <c r="BX98" s="198"/>
      <c r="BY98" s="198"/>
      <c r="BZ98" s="198"/>
      <c r="CA98" s="198"/>
      <c r="CB98" s="198"/>
      <c r="CC98" s="198"/>
      <c r="CD98" s="198"/>
      <c r="CE98" s="198"/>
      <c r="CF98" s="198"/>
      <c r="CG98" s="199"/>
      <c r="CH98" s="23">
        <f t="shared" si="4"/>
        <v>35.79012919896641</v>
      </c>
      <c r="CJ98" s="30"/>
      <c r="CK98" s="30"/>
      <c r="CL98" s="30"/>
      <c r="CM98" s="61"/>
      <c r="CN98" s="61"/>
      <c r="CO98" s="61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</row>
    <row r="99" spans="1:129" s="28" customFormat="1" ht="22.5" customHeight="1">
      <c r="A99" s="113" t="s">
        <v>337</v>
      </c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201">
        <v>200</v>
      </c>
      <c r="AF99" s="201"/>
      <c r="AG99" s="201"/>
      <c r="AH99" s="201"/>
      <c r="AI99" s="201"/>
      <c r="AJ99" s="201"/>
      <c r="AK99" s="202" t="s">
        <v>96</v>
      </c>
      <c r="AL99" s="202"/>
      <c r="AM99" s="202"/>
      <c r="AN99" s="202"/>
      <c r="AO99" s="202"/>
      <c r="AP99" s="202"/>
      <c r="AQ99" s="202"/>
      <c r="AR99" s="202"/>
      <c r="AS99" s="202"/>
      <c r="AT99" s="205">
        <v>93500</v>
      </c>
      <c r="AU99" s="205"/>
      <c r="AV99" s="205"/>
      <c r="AW99" s="205"/>
      <c r="AX99" s="205"/>
      <c r="AY99" s="205"/>
      <c r="AZ99" s="205"/>
      <c r="BA99" s="205"/>
      <c r="BB99" s="205"/>
      <c r="BC99" s="205"/>
      <c r="BD99" s="205"/>
      <c r="BE99" s="205"/>
      <c r="BF99" s="205"/>
      <c r="BG99" s="205"/>
      <c r="BH99" s="205"/>
      <c r="BI99" s="205"/>
      <c r="BJ99" s="205"/>
      <c r="BK99" s="205">
        <v>29683.02</v>
      </c>
      <c r="BL99" s="205"/>
      <c r="BM99" s="205"/>
      <c r="BN99" s="205"/>
      <c r="BO99" s="205"/>
      <c r="BP99" s="205"/>
      <c r="BQ99" s="205"/>
      <c r="BR99" s="205"/>
      <c r="BS99" s="205"/>
      <c r="BT99" s="205"/>
      <c r="BU99" s="205"/>
      <c r="BV99" s="205"/>
      <c r="BW99" s="197">
        <f t="shared" si="6"/>
        <v>63816.979999999996</v>
      </c>
      <c r="BX99" s="198"/>
      <c r="BY99" s="198"/>
      <c r="BZ99" s="198"/>
      <c r="CA99" s="198"/>
      <c r="CB99" s="198"/>
      <c r="CC99" s="198"/>
      <c r="CD99" s="198"/>
      <c r="CE99" s="198"/>
      <c r="CF99" s="198"/>
      <c r="CG99" s="199"/>
      <c r="CH99" s="23">
        <f t="shared" si="4"/>
        <v>31.746545454545455</v>
      </c>
      <c r="CJ99" s="30"/>
      <c r="CK99" s="30"/>
      <c r="CL99" s="30"/>
      <c r="CM99" s="61"/>
      <c r="CN99" s="61"/>
      <c r="CO99" s="61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</row>
    <row r="100" spans="1:129" s="28" customFormat="1" ht="39" customHeight="1">
      <c r="A100" s="113" t="s">
        <v>68</v>
      </c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25"/>
      <c r="AE100" s="201">
        <v>200</v>
      </c>
      <c r="AF100" s="201"/>
      <c r="AG100" s="201"/>
      <c r="AH100" s="201"/>
      <c r="AI100" s="201"/>
      <c r="AJ100" s="201"/>
      <c r="AK100" s="202" t="s">
        <v>98</v>
      </c>
      <c r="AL100" s="202"/>
      <c r="AM100" s="202"/>
      <c r="AN100" s="202"/>
      <c r="AO100" s="202"/>
      <c r="AP100" s="202"/>
      <c r="AQ100" s="202"/>
      <c r="AR100" s="202"/>
      <c r="AS100" s="202"/>
      <c r="AT100" s="205">
        <f>AT101+AT103</f>
        <v>44800</v>
      </c>
      <c r="AU100" s="205"/>
      <c r="AV100" s="205"/>
      <c r="AW100" s="205"/>
      <c r="AX100" s="205"/>
      <c r="AY100" s="205"/>
      <c r="AZ100" s="205"/>
      <c r="BA100" s="205"/>
      <c r="BB100" s="205"/>
      <c r="BC100" s="205"/>
      <c r="BD100" s="205"/>
      <c r="BE100" s="205"/>
      <c r="BF100" s="205"/>
      <c r="BG100" s="205"/>
      <c r="BH100" s="205"/>
      <c r="BI100" s="205"/>
      <c r="BJ100" s="205"/>
      <c r="BK100" s="205">
        <f>BK101</f>
        <v>3032</v>
      </c>
      <c r="BL100" s="205"/>
      <c r="BM100" s="205"/>
      <c r="BN100" s="205"/>
      <c r="BO100" s="205"/>
      <c r="BP100" s="205"/>
      <c r="BQ100" s="205"/>
      <c r="BR100" s="205"/>
      <c r="BS100" s="205"/>
      <c r="BT100" s="205"/>
      <c r="BU100" s="205"/>
      <c r="BV100" s="205"/>
      <c r="BW100" s="197">
        <f t="shared" si="6"/>
        <v>41768</v>
      </c>
      <c r="BX100" s="198"/>
      <c r="BY100" s="198"/>
      <c r="BZ100" s="198"/>
      <c r="CA100" s="198"/>
      <c r="CB100" s="198"/>
      <c r="CC100" s="198"/>
      <c r="CD100" s="198"/>
      <c r="CE100" s="198"/>
      <c r="CF100" s="198"/>
      <c r="CG100" s="199"/>
      <c r="CH100" s="23">
        <f t="shared" si="4"/>
        <v>6.767857142857143</v>
      </c>
      <c r="CJ100" s="30"/>
      <c r="CK100" s="30"/>
      <c r="CL100" s="30"/>
      <c r="CM100" s="61"/>
      <c r="CN100" s="61"/>
      <c r="CO100" s="61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</row>
    <row r="101" spans="1:129" s="28" customFormat="1" ht="21.75" customHeight="1">
      <c r="A101" s="124" t="s">
        <v>387</v>
      </c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25"/>
      <c r="AE101" s="201">
        <v>200</v>
      </c>
      <c r="AF101" s="201"/>
      <c r="AG101" s="201"/>
      <c r="AH101" s="201"/>
      <c r="AI101" s="201"/>
      <c r="AJ101" s="201"/>
      <c r="AK101" s="202" t="s">
        <v>97</v>
      </c>
      <c r="AL101" s="202"/>
      <c r="AM101" s="202"/>
      <c r="AN101" s="202"/>
      <c r="AO101" s="202"/>
      <c r="AP101" s="202"/>
      <c r="AQ101" s="202"/>
      <c r="AR101" s="202"/>
      <c r="AS101" s="202"/>
      <c r="AT101" s="205">
        <f>AT102</f>
        <v>36000</v>
      </c>
      <c r="AU101" s="205"/>
      <c r="AV101" s="205"/>
      <c r="AW101" s="205"/>
      <c r="AX101" s="205"/>
      <c r="AY101" s="205"/>
      <c r="AZ101" s="205"/>
      <c r="BA101" s="205"/>
      <c r="BB101" s="205"/>
      <c r="BC101" s="205"/>
      <c r="BD101" s="205"/>
      <c r="BE101" s="205"/>
      <c r="BF101" s="205"/>
      <c r="BG101" s="205"/>
      <c r="BH101" s="205"/>
      <c r="BI101" s="205"/>
      <c r="BJ101" s="205"/>
      <c r="BK101" s="205">
        <f>BK102</f>
        <v>3032</v>
      </c>
      <c r="BL101" s="205"/>
      <c r="BM101" s="205"/>
      <c r="BN101" s="205"/>
      <c r="BO101" s="205"/>
      <c r="BP101" s="205"/>
      <c r="BQ101" s="205"/>
      <c r="BR101" s="205"/>
      <c r="BS101" s="205"/>
      <c r="BT101" s="205"/>
      <c r="BU101" s="205"/>
      <c r="BV101" s="205"/>
      <c r="BW101" s="197">
        <f t="shared" si="6"/>
        <v>32968</v>
      </c>
      <c r="BX101" s="198"/>
      <c r="BY101" s="198"/>
      <c r="BZ101" s="198"/>
      <c r="CA101" s="198"/>
      <c r="CB101" s="198"/>
      <c r="CC101" s="198"/>
      <c r="CD101" s="198"/>
      <c r="CE101" s="198"/>
      <c r="CF101" s="198"/>
      <c r="CG101" s="199"/>
      <c r="CH101" s="23">
        <f t="shared" si="4"/>
        <v>8.422222222222222</v>
      </c>
      <c r="CJ101" s="30"/>
      <c r="CK101" s="30"/>
      <c r="CL101" s="30"/>
      <c r="CM101" s="61"/>
      <c r="CN101" s="61"/>
      <c r="CO101" s="61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</row>
    <row r="102" spans="1:129" s="28" customFormat="1" ht="22.5" customHeight="1">
      <c r="A102" s="124" t="s">
        <v>342</v>
      </c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4"/>
      <c r="AC102" s="124"/>
      <c r="AD102" s="25"/>
      <c r="AE102" s="201">
        <v>200</v>
      </c>
      <c r="AF102" s="201"/>
      <c r="AG102" s="201"/>
      <c r="AH102" s="201"/>
      <c r="AI102" s="201"/>
      <c r="AJ102" s="201"/>
      <c r="AK102" s="202" t="s">
        <v>99</v>
      </c>
      <c r="AL102" s="202"/>
      <c r="AM102" s="202"/>
      <c r="AN102" s="202"/>
      <c r="AO102" s="202"/>
      <c r="AP102" s="202"/>
      <c r="AQ102" s="202"/>
      <c r="AR102" s="202"/>
      <c r="AS102" s="202"/>
      <c r="AT102" s="205">
        <v>36000</v>
      </c>
      <c r="AU102" s="205"/>
      <c r="AV102" s="205"/>
      <c r="AW102" s="205"/>
      <c r="AX102" s="205"/>
      <c r="AY102" s="205"/>
      <c r="AZ102" s="205"/>
      <c r="BA102" s="205"/>
      <c r="BB102" s="205"/>
      <c r="BC102" s="205"/>
      <c r="BD102" s="205"/>
      <c r="BE102" s="205"/>
      <c r="BF102" s="205"/>
      <c r="BG102" s="205"/>
      <c r="BH102" s="205"/>
      <c r="BI102" s="205"/>
      <c r="BJ102" s="205"/>
      <c r="BK102" s="205">
        <v>3032</v>
      </c>
      <c r="BL102" s="205"/>
      <c r="BM102" s="205"/>
      <c r="BN102" s="205"/>
      <c r="BO102" s="205"/>
      <c r="BP102" s="205"/>
      <c r="BQ102" s="205"/>
      <c r="BR102" s="205"/>
      <c r="BS102" s="205"/>
      <c r="BT102" s="205"/>
      <c r="BU102" s="205"/>
      <c r="BV102" s="205"/>
      <c r="BW102" s="197">
        <f t="shared" si="6"/>
        <v>32968</v>
      </c>
      <c r="BX102" s="198"/>
      <c r="BY102" s="198"/>
      <c r="BZ102" s="198"/>
      <c r="CA102" s="198"/>
      <c r="CB102" s="198"/>
      <c r="CC102" s="198"/>
      <c r="CD102" s="198"/>
      <c r="CE102" s="198"/>
      <c r="CF102" s="198"/>
      <c r="CG102" s="199"/>
      <c r="CH102" s="23">
        <f t="shared" si="4"/>
        <v>8.422222222222222</v>
      </c>
      <c r="CJ102" s="30"/>
      <c r="CK102" s="30"/>
      <c r="CL102" s="30"/>
      <c r="CM102" s="61"/>
      <c r="CN102" s="61"/>
      <c r="CO102" s="61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</row>
    <row r="103" spans="1:129" s="28" customFormat="1" ht="25.5" customHeight="1">
      <c r="A103" s="113" t="s">
        <v>347</v>
      </c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25"/>
      <c r="AE103" s="201">
        <v>200</v>
      </c>
      <c r="AF103" s="201"/>
      <c r="AG103" s="201"/>
      <c r="AH103" s="201"/>
      <c r="AI103" s="201"/>
      <c r="AJ103" s="201"/>
      <c r="AK103" s="202" t="s">
        <v>100</v>
      </c>
      <c r="AL103" s="202"/>
      <c r="AM103" s="202"/>
      <c r="AN103" s="202"/>
      <c r="AO103" s="202"/>
      <c r="AP103" s="202"/>
      <c r="AQ103" s="202"/>
      <c r="AR103" s="202"/>
      <c r="AS103" s="202"/>
      <c r="AT103" s="205">
        <v>8800</v>
      </c>
      <c r="AU103" s="205"/>
      <c r="AV103" s="205"/>
      <c r="AW103" s="205"/>
      <c r="AX103" s="205"/>
      <c r="AY103" s="205"/>
      <c r="AZ103" s="205"/>
      <c r="BA103" s="205"/>
      <c r="BB103" s="205"/>
      <c r="BC103" s="205"/>
      <c r="BD103" s="205"/>
      <c r="BE103" s="205"/>
      <c r="BF103" s="205"/>
      <c r="BG103" s="205"/>
      <c r="BH103" s="205"/>
      <c r="BI103" s="205"/>
      <c r="BJ103" s="205"/>
      <c r="BK103" s="205" t="s">
        <v>266</v>
      </c>
      <c r="BL103" s="205"/>
      <c r="BM103" s="205"/>
      <c r="BN103" s="205"/>
      <c r="BO103" s="205"/>
      <c r="BP103" s="205"/>
      <c r="BQ103" s="205"/>
      <c r="BR103" s="205"/>
      <c r="BS103" s="205"/>
      <c r="BT103" s="205"/>
      <c r="BU103" s="205"/>
      <c r="BV103" s="205"/>
      <c r="BW103" s="197">
        <f>AT103</f>
        <v>8800</v>
      </c>
      <c r="BX103" s="198"/>
      <c r="BY103" s="198"/>
      <c r="BZ103" s="198"/>
      <c r="CA103" s="198"/>
      <c r="CB103" s="198"/>
      <c r="CC103" s="198"/>
      <c r="CD103" s="198"/>
      <c r="CE103" s="198"/>
      <c r="CF103" s="198"/>
      <c r="CG103" s="199"/>
      <c r="CH103" s="23" t="e">
        <f t="shared" si="4"/>
        <v>#VALUE!</v>
      </c>
      <c r="CJ103" s="30"/>
      <c r="CK103" s="30"/>
      <c r="CL103" s="30"/>
      <c r="CM103" s="61"/>
      <c r="CN103" s="61"/>
      <c r="CO103" s="61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</row>
    <row r="104" spans="1:129" s="20" customFormat="1" ht="42.75" customHeight="1">
      <c r="A104" s="134" t="s">
        <v>7</v>
      </c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201">
        <v>200</v>
      </c>
      <c r="AF104" s="201"/>
      <c r="AG104" s="201"/>
      <c r="AH104" s="201"/>
      <c r="AI104" s="201"/>
      <c r="AJ104" s="201"/>
      <c r="AK104" s="203" t="s">
        <v>6</v>
      </c>
      <c r="AL104" s="203"/>
      <c r="AM104" s="203"/>
      <c r="AN104" s="203"/>
      <c r="AO104" s="203"/>
      <c r="AP104" s="203"/>
      <c r="AQ104" s="203"/>
      <c r="AR104" s="203"/>
      <c r="AS104" s="203"/>
      <c r="AT104" s="234">
        <f>AT105</f>
        <v>770000</v>
      </c>
      <c r="AU104" s="234"/>
      <c r="AV104" s="234"/>
      <c r="AW104" s="234"/>
      <c r="AX104" s="234"/>
      <c r="AY104" s="234"/>
      <c r="AZ104" s="234"/>
      <c r="BA104" s="234"/>
      <c r="BB104" s="234"/>
      <c r="BC104" s="234"/>
      <c r="BD104" s="234"/>
      <c r="BE104" s="234"/>
      <c r="BF104" s="234"/>
      <c r="BG104" s="234"/>
      <c r="BH104" s="234"/>
      <c r="BI104" s="234"/>
      <c r="BJ104" s="234"/>
      <c r="BK104" s="234">
        <f>BK105</f>
        <v>212125</v>
      </c>
      <c r="BL104" s="234"/>
      <c r="BM104" s="234"/>
      <c r="BN104" s="234"/>
      <c r="BO104" s="234"/>
      <c r="BP104" s="234"/>
      <c r="BQ104" s="234"/>
      <c r="BR104" s="234"/>
      <c r="BS104" s="234"/>
      <c r="BT104" s="234"/>
      <c r="BU104" s="234"/>
      <c r="BV104" s="234"/>
      <c r="BW104" s="214">
        <f aca="true" t="shared" si="7" ref="BW104:BW115">AT104-BK104</f>
        <v>557875</v>
      </c>
      <c r="BX104" s="215"/>
      <c r="BY104" s="215"/>
      <c r="BZ104" s="215"/>
      <c r="CA104" s="215"/>
      <c r="CB104" s="215"/>
      <c r="CC104" s="215"/>
      <c r="CD104" s="215"/>
      <c r="CE104" s="215"/>
      <c r="CF104" s="215"/>
      <c r="CG104" s="216"/>
      <c r="CH104" s="23">
        <f t="shared" si="4"/>
        <v>27.5487012987013</v>
      </c>
      <c r="CJ104" s="31"/>
      <c r="CK104" s="31"/>
      <c r="CL104" s="31"/>
      <c r="CM104" s="58"/>
      <c r="CN104" s="58"/>
      <c r="CO104" s="58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1"/>
      <c r="DC104" s="31"/>
      <c r="DD104" s="31"/>
      <c r="DE104" s="31"/>
      <c r="DF104" s="31"/>
      <c r="DG104" s="31"/>
      <c r="DH104" s="31"/>
      <c r="DI104" s="31"/>
      <c r="DJ104" s="31"/>
      <c r="DK104" s="31"/>
      <c r="DL104" s="31"/>
      <c r="DM104" s="31"/>
      <c r="DN104" s="31"/>
      <c r="DO104" s="31"/>
      <c r="DP104" s="31"/>
      <c r="DQ104" s="31"/>
      <c r="DR104" s="31"/>
      <c r="DS104" s="31"/>
      <c r="DT104" s="31"/>
      <c r="DU104" s="31"/>
      <c r="DV104" s="31"/>
      <c r="DW104" s="31"/>
      <c r="DX104" s="31"/>
      <c r="DY104" s="31"/>
    </row>
    <row r="105" spans="1:129" s="40" customFormat="1" ht="54" customHeight="1">
      <c r="A105" s="134" t="s">
        <v>3</v>
      </c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201">
        <v>200</v>
      </c>
      <c r="AF105" s="201"/>
      <c r="AG105" s="201"/>
      <c r="AH105" s="201"/>
      <c r="AI105" s="201"/>
      <c r="AJ105" s="201"/>
      <c r="AK105" s="203" t="s">
        <v>2</v>
      </c>
      <c r="AL105" s="203"/>
      <c r="AM105" s="203"/>
      <c r="AN105" s="203"/>
      <c r="AO105" s="203"/>
      <c r="AP105" s="203"/>
      <c r="AQ105" s="203"/>
      <c r="AR105" s="203"/>
      <c r="AS105" s="203"/>
      <c r="AT105" s="234">
        <f>AT106+AT111</f>
        <v>770000</v>
      </c>
      <c r="AU105" s="234"/>
      <c r="AV105" s="234"/>
      <c r="AW105" s="234"/>
      <c r="AX105" s="234"/>
      <c r="AY105" s="234"/>
      <c r="AZ105" s="234"/>
      <c r="BA105" s="234"/>
      <c r="BB105" s="234"/>
      <c r="BC105" s="234"/>
      <c r="BD105" s="234"/>
      <c r="BE105" s="234"/>
      <c r="BF105" s="234"/>
      <c r="BG105" s="234"/>
      <c r="BH105" s="234"/>
      <c r="BI105" s="234"/>
      <c r="BJ105" s="234"/>
      <c r="BK105" s="234">
        <f>BK111+BK106</f>
        <v>212125</v>
      </c>
      <c r="BL105" s="234"/>
      <c r="BM105" s="234"/>
      <c r="BN105" s="234"/>
      <c r="BO105" s="234"/>
      <c r="BP105" s="234"/>
      <c r="BQ105" s="234"/>
      <c r="BR105" s="234"/>
      <c r="BS105" s="234"/>
      <c r="BT105" s="234"/>
      <c r="BU105" s="234"/>
      <c r="BV105" s="234"/>
      <c r="BW105" s="214">
        <f t="shared" si="7"/>
        <v>557875</v>
      </c>
      <c r="BX105" s="215"/>
      <c r="BY105" s="215"/>
      <c r="BZ105" s="215"/>
      <c r="CA105" s="215"/>
      <c r="CB105" s="215"/>
      <c r="CC105" s="215"/>
      <c r="CD105" s="215"/>
      <c r="CE105" s="215"/>
      <c r="CF105" s="215"/>
      <c r="CG105" s="216"/>
      <c r="CH105" s="23">
        <f t="shared" si="4"/>
        <v>27.5487012987013</v>
      </c>
      <c r="CJ105" s="62"/>
      <c r="CK105" s="62"/>
      <c r="CL105" s="62"/>
      <c r="CM105" s="63"/>
      <c r="CN105" s="63"/>
      <c r="CO105" s="63"/>
      <c r="CP105" s="64"/>
      <c r="CQ105" s="64"/>
      <c r="CR105" s="64"/>
      <c r="CS105" s="64"/>
      <c r="CT105" s="64"/>
      <c r="CU105" s="64"/>
      <c r="CV105" s="64"/>
      <c r="CW105" s="64"/>
      <c r="CX105" s="64"/>
      <c r="CY105" s="64"/>
      <c r="CZ105" s="64"/>
      <c r="DA105" s="64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</row>
    <row r="106" spans="1:129" s="40" customFormat="1" ht="30.75" customHeight="1">
      <c r="A106" s="134" t="s">
        <v>419</v>
      </c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24"/>
      <c r="AE106" s="201">
        <v>200</v>
      </c>
      <c r="AF106" s="201"/>
      <c r="AG106" s="201"/>
      <c r="AH106" s="201"/>
      <c r="AI106" s="201"/>
      <c r="AJ106" s="201"/>
      <c r="AK106" s="203" t="s">
        <v>5</v>
      </c>
      <c r="AL106" s="203"/>
      <c r="AM106" s="203"/>
      <c r="AN106" s="203"/>
      <c r="AO106" s="203"/>
      <c r="AP106" s="203"/>
      <c r="AQ106" s="203"/>
      <c r="AR106" s="203"/>
      <c r="AS106" s="203"/>
      <c r="AT106" s="234">
        <f>AT107</f>
        <v>548500</v>
      </c>
      <c r="AU106" s="234"/>
      <c r="AV106" s="234"/>
      <c r="AW106" s="234"/>
      <c r="AX106" s="234"/>
      <c r="AY106" s="234"/>
      <c r="AZ106" s="234"/>
      <c r="BA106" s="234"/>
      <c r="BB106" s="234"/>
      <c r="BC106" s="234"/>
      <c r="BD106" s="234"/>
      <c r="BE106" s="234"/>
      <c r="BF106" s="234"/>
      <c r="BG106" s="234"/>
      <c r="BH106" s="234"/>
      <c r="BI106" s="234"/>
      <c r="BJ106" s="234"/>
      <c r="BK106" s="234">
        <f>BK107</f>
        <v>137125</v>
      </c>
      <c r="BL106" s="234"/>
      <c r="BM106" s="234"/>
      <c r="BN106" s="234"/>
      <c r="BO106" s="234"/>
      <c r="BP106" s="234"/>
      <c r="BQ106" s="234"/>
      <c r="BR106" s="234"/>
      <c r="BS106" s="234"/>
      <c r="BT106" s="234"/>
      <c r="BU106" s="234"/>
      <c r="BV106" s="234"/>
      <c r="BW106" s="214">
        <f t="shared" si="7"/>
        <v>411375</v>
      </c>
      <c r="BX106" s="215"/>
      <c r="BY106" s="215"/>
      <c r="BZ106" s="215"/>
      <c r="CA106" s="215"/>
      <c r="CB106" s="215"/>
      <c r="CC106" s="215"/>
      <c r="CD106" s="215"/>
      <c r="CE106" s="215"/>
      <c r="CF106" s="215"/>
      <c r="CG106" s="216"/>
      <c r="CH106" s="23">
        <f t="shared" si="4"/>
        <v>25</v>
      </c>
      <c r="CJ106" s="62"/>
      <c r="CK106" s="62"/>
      <c r="CL106" s="62"/>
      <c r="CM106" s="63"/>
      <c r="CN106" s="63"/>
      <c r="CO106" s="63"/>
      <c r="CP106" s="64"/>
      <c r="CQ106" s="64"/>
      <c r="CR106" s="64"/>
      <c r="CS106" s="64"/>
      <c r="CT106" s="64"/>
      <c r="CU106" s="64"/>
      <c r="CV106" s="64"/>
      <c r="CW106" s="64"/>
      <c r="CX106" s="64"/>
      <c r="CY106" s="64"/>
      <c r="CZ106" s="64"/>
      <c r="DA106" s="64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</row>
    <row r="107" spans="1:129" s="20" customFormat="1" ht="85.5" customHeight="1">
      <c r="A107" s="113" t="s">
        <v>202</v>
      </c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25"/>
      <c r="AE107" s="201">
        <v>200</v>
      </c>
      <c r="AF107" s="201"/>
      <c r="AG107" s="201"/>
      <c r="AH107" s="201"/>
      <c r="AI107" s="201"/>
      <c r="AJ107" s="201"/>
      <c r="AK107" s="202" t="s">
        <v>198</v>
      </c>
      <c r="AL107" s="202"/>
      <c r="AM107" s="202"/>
      <c r="AN107" s="202"/>
      <c r="AO107" s="202"/>
      <c r="AP107" s="202"/>
      <c r="AQ107" s="202"/>
      <c r="AR107" s="202"/>
      <c r="AS107" s="202"/>
      <c r="AT107" s="205">
        <f>AT108</f>
        <v>548500</v>
      </c>
      <c r="AU107" s="205"/>
      <c r="AV107" s="205"/>
      <c r="AW107" s="205"/>
      <c r="AX107" s="205"/>
      <c r="AY107" s="205"/>
      <c r="AZ107" s="205"/>
      <c r="BA107" s="205"/>
      <c r="BB107" s="205"/>
      <c r="BC107" s="205"/>
      <c r="BD107" s="205"/>
      <c r="BE107" s="205"/>
      <c r="BF107" s="205"/>
      <c r="BG107" s="205"/>
      <c r="BH107" s="205"/>
      <c r="BI107" s="205"/>
      <c r="BJ107" s="205"/>
      <c r="BK107" s="205">
        <f>BK108</f>
        <v>137125</v>
      </c>
      <c r="BL107" s="205"/>
      <c r="BM107" s="205"/>
      <c r="BN107" s="205"/>
      <c r="BO107" s="205"/>
      <c r="BP107" s="205"/>
      <c r="BQ107" s="205"/>
      <c r="BR107" s="205"/>
      <c r="BS107" s="205"/>
      <c r="BT107" s="205"/>
      <c r="BU107" s="205"/>
      <c r="BV107" s="205"/>
      <c r="BW107" s="197">
        <f t="shared" si="7"/>
        <v>411375</v>
      </c>
      <c r="BX107" s="198"/>
      <c r="BY107" s="198"/>
      <c r="BZ107" s="198"/>
      <c r="CA107" s="198"/>
      <c r="CB107" s="198"/>
      <c r="CC107" s="198"/>
      <c r="CD107" s="198"/>
      <c r="CE107" s="198"/>
      <c r="CF107" s="198"/>
      <c r="CG107" s="199"/>
      <c r="CH107" s="23">
        <f t="shared" si="4"/>
        <v>25</v>
      </c>
      <c r="CJ107" s="31"/>
      <c r="CK107" s="31"/>
      <c r="CL107" s="31"/>
      <c r="CM107" s="58"/>
      <c r="CN107" s="58"/>
      <c r="CO107" s="58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  <c r="DT107" s="31"/>
      <c r="DU107" s="31"/>
      <c r="DV107" s="31"/>
      <c r="DW107" s="31"/>
      <c r="DX107" s="31"/>
      <c r="DY107" s="31"/>
    </row>
    <row r="108" spans="1:129" s="20" customFormat="1" ht="22.5" customHeight="1">
      <c r="A108" s="113" t="s">
        <v>320</v>
      </c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/>
      <c r="AB108" s="113"/>
      <c r="AC108" s="113"/>
      <c r="AD108" s="25"/>
      <c r="AE108" s="201">
        <v>200</v>
      </c>
      <c r="AF108" s="201"/>
      <c r="AG108" s="201"/>
      <c r="AH108" s="201"/>
      <c r="AI108" s="201"/>
      <c r="AJ108" s="201"/>
      <c r="AK108" s="202" t="s">
        <v>199</v>
      </c>
      <c r="AL108" s="202"/>
      <c r="AM108" s="202"/>
      <c r="AN108" s="202"/>
      <c r="AO108" s="202"/>
      <c r="AP108" s="202"/>
      <c r="AQ108" s="202"/>
      <c r="AR108" s="202"/>
      <c r="AS108" s="202"/>
      <c r="AT108" s="205">
        <f>AT110</f>
        <v>548500</v>
      </c>
      <c r="AU108" s="205"/>
      <c r="AV108" s="205"/>
      <c r="AW108" s="205"/>
      <c r="AX108" s="205"/>
      <c r="AY108" s="205"/>
      <c r="AZ108" s="205"/>
      <c r="BA108" s="205"/>
      <c r="BB108" s="205"/>
      <c r="BC108" s="205"/>
      <c r="BD108" s="205"/>
      <c r="BE108" s="205"/>
      <c r="BF108" s="205"/>
      <c r="BG108" s="205"/>
      <c r="BH108" s="205"/>
      <c r="BI108" s="205"/>
      <c r="BJ108" s="205"/>
      <c r="BK108" s="205">
        <f>BK109</f>
        <v>137125</v>
      </c>
      <c r="BL108" s="205"/>
      <c r="BM108" s="205"/>
      <c r="BN108" s="205"/>
      <c r="BO108" s="205"/>
      <c r="BP108" s="205"/>
      <c r="BQ108" s="205"/>
      <c r="BR108" s="205"/>
      <c r="BS108" s="205"/>
      <c r="BT108" s="205"/>
      <c r="BU108" s="205"/>
      <c r="BV108" s="205"/>
      <c r="BW108" s="197">
        <f t="shared" si="7"/>
        <v>411375</v>
      </c>
      <c r="BX108" s="198"/>
      <c r="BY108" s="198"/>
      <c r="BZ108" s="198"/>
      <c r="CA108" s="198"/>
      <c r="CB108" s="198"/>
      <c r="CC108" s="198"/>
      <c r="CD108" s="198"/>
      <c r="CE108" s="198"/>
      <c r="CF108" s="198"/>
      <c r="CG108" s="199"/>
      <c r="CH108" s="23">
        <f t="shared" si="4"/>
        <v>25</v>
      </c>
      <c r="CJ108" s="31"/>
      <c r="CK108" s="31"/>
      <c r="CL108" s="31"/>
      <c r="CM108" s="58"/>
      <c r="CN108" s="58"/>
      <c r="CO108" s="58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1"/>
      <c r="DC108" s="31"/>
      <c r="DD108" s="31"/>
      <c r="DE108" s="31"/>
      <c r="DF108" s="31"/>
      <c r="DG108" s="31"/>
      <c r="DH108" s="31"/>
      <c r="DI108" s="31"/>
      <c r="DJ108" s="31"/>
      <c r="DK108" s="31"/>
      <c r="DL108" s="31"/>
      <c r="DM108" s="31"/>
      <c r="DN108" s="31"/>
      <c r="DO108" s="31"/>
      <c r="DP108" s="31"/>
      <c r="DQ108" s="31"/>
      <c r="DR108" s="31"/>
      <c r="DS108" s="31"/>
      <c r="DT108" s="31"/>
      <c r="DU108" s="31"/>
      <c r="DV108" s="31"/>
      <c r="DW108" s="31"/>
      <c r="DX108" s="31"/>
      <c r="DY108" s="31"/>
    </row>
    <row r="109" spans="1:129" s="20" customFormat="1" ht="22.5" customHeight="1">
      <c r="A109" s="113" t="s">
        <v>4</v>
      </c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  <c r="AA109" s="113"/>
      <c r="AB109" s="113"/>
      <c r="AC109" s="113"/>
      <c r="AD109" s="25"/>
      <c r="AE109" s="201">
        <v>200</v>
      </c>
      <c r="AF109" s="201"/>
      <c r="AG109" s="201"/>
      <c r="AH109" s="201"/>
      <c r="AI109" s="201"/>
      <c r="AJ109" s="201"/>
      <c r="AK109" s="202" t="s">
        <v>200</v>
      </c>
      <c r="AL109" s="202"/>
      <c r="AM109" s="202"/>
      <c r="AN109" s="202"/>
      <c r="AO109" s="202"/>
      <c r="AP109" s="202"/>
      <c r="AQ109" s="202"/>
      <c r="AR109" s="202"/>
      <c r="AS109" s="202"/>
      <c r="AT109" s="205">
        <f>AT110</f>
        <v>548500</v>
      </c>
      <c r="AU109" s="205"/>
      <c r="AV109" s="205"/>
      <c r="AW109" s="205"/>
      <c r="AX109" s="205"/>
      <c r="AY109" s="205"/>
      <c r="AZ109" s="205"/>
      <c r="BA109" s="205"/>
      <c r="BB109" s="205"/>
      <c r="BC109" s="205"/>
      <c r="BD109" s="205"/>
      <c r="BE109" s="205"/>
      <c r="BF109" s="205"/>
      <c r="BG109" s="205"/>
      <c r="BH109" s="205"/>
      <c r="BI109" s="205"/>
      <c r="BJ109" s="205"/>
      <c r="BK109" s="205">
        <f>BK110</f>
        <v>137125</v>
      </c>
      <c r="BL109" s="205"/>
      <c r="BM109" s="205"/>
      <c r="BN109" s="205"/>
      <c r="BO109" s="205"/>
      <c r="BP109" s="205"/>
      <c r="BQ109" s="205"/>
      <c r="BR109" s="205"/>
      <c r="BS109" s="205"/>
      <c r="BT109" s="205"/>
      <c r="BU109" s="205"/>
      <c r="BV109" s="205"/>
      <c r="BW109" s="197">
        <f t="shared" si="7"/>
        <v>411375</v>
      </c>
      <c r="BX109" s="198"/>
      <c r="BY109" s="198"/>
      <c r="BZ109" s="198"/>
      <c r="CA109" s="198"/>
      <c r="CB109" s="198"/>
      <c r="CC109" s="198"/>
      <c r="CD109" s="198"/>
      <c r="CE109" s="198"/>
      <c r="CF109" s="198"/>
      <c r="CG109" s="199"/>
      <c r="CH109" s="23">
        <f t="shared" si="4"/>
        <v>25</v>
      </c>
      <c r="CJ109" s="31"/>
      <c r="CK109" s="31"/>
      <c r="CL109" s="31"/>
      <c r="CM109" s="58"/>
      <c r="CN109" s="58"/>
      <c r="CO109" s="58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1"/>
      <c r="DC109" s="31"/>
      <c r="DD109" s="31"/>
      <c r="DE109" s="31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1"/>
      <c r="DQ109" s="31"/>
      <c r="DR109" s="31"/>
      <c r="DS109" s="31"/>
      <c r="DT109" s="31"/>
      <c r="DU109" s="31"/>
      <c r="DV109" s="31"/>
      <c r="DW109" s="31"/>
      <c r="DX109" s="31"/>
      <c r="DY109" s="31"/>
    </row>
    <row r="110" spans="1:129" s="20" customFormat="1" ht="39.75" customHeight="1">
      <c r="A110" s="113" t="s">
        <v>429</v>
      </c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25"/>
      <c r="AE110" s="201">
        <v>200</v>
      </c>
      <c r="AF110" s="201"/>
      <c r="AG110" s="201"/>
      <c r="AH110" s="201"/>
      <c r="AI110" s="201"/>
      <c r="AJ110" s="201"/>
      <c r="AK110" s="202" t="s">
        <v>201</v>
      </c>
      <c r="AL110" s="202"/>
      <c r="AM110" s="202"/>
      <c r="AN110" s="202"/>
      <c r="AO110" s="202"/>
      <c r="AP110" s="202"/>
      <c r="AQ110" s="202"/>
      <c r="AR110" s="202"/>
      <c r="AS110" s="202"/>
      <c r="AT110" s="205">
        <v>548500</v>
      </c>
      <c r="AU110" s="205"/>
      <c r="AV110" s="205"/>
      <c r="AW110" s="205"/>
      <c r="AX110" s="205"/>
      <c r="AY110" s="205"/>
      <c r="AZ110" s="205"/>
      <c r="BA110" s="205"/>
      <c r="BB110" s="205"/>
      <c r="BC110" s="205"/>
      <c r="BD110" s="205"/>
      <c r="BE110" s="205"/>
      <c r="BF110" s="205"/>
      <c r="BG110" s="205"/>
      <c r="BH110" s="205"/>
      <c r="BI110" s="205"/>
      <c r="BJ110" s="205"/>
      <c r="BK110" s="205">
        <v>137125</v>
      </c>
      <c r="BL110" s="205"/>
      <c r="BM110" s="205"/>
      <c r="BN110" s="205"/>
      <c r="BO110" s="205"/>
      <c r="BP110" s="205"/>
      <c r="BQ110" s="205"/>
      <c r="BR110" s="205"/>
      <c r="BS110" s="205"/>
      <c r="BT110" s="205"/>
      <c r="BU110" s="205"/>
      <c r="BV110" s="205"/>
      <c r="BW110" s="197">
        <f t="shared" si="7"/>
        <v>411375</v>
      </c>
      <c r="BX110" s="198"/>
      <c r="BY110" s="198"/>
      <c r="BZ110" s="198"/>
      <c r="CA110" s="198"/>
      <c r="CB110" s="198"/>
      <c r="CC110" s="198"/>
      <c r="CD110" s="198"/>
      <c r="CE110" s="198"/>
      <c r="CF110" s="198"/>
      <c r="CG110" s="199"/>
      <c r="CH110" s="23">
        <f t="shared" si="4"/>
        <v>25</v>
      </c>
      <c r="CJ110" s="31"/>
      <c r="CK110" s="31"/>
      <c r="CL110" s="31"/>
      <c r="CM110" s="58"/>
      <c r="CN110" s="58"/>
      <c r="CO110" s="58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1"/>
      <c r="DC110" s="31"/>
      <c r="DD110" s="31"/>
      <c r="DE110" s="31"/>
      <c r="DF110" s="31"/>
      <c r="DG110" s="31"/>
      <c r="DH110" s="31"/>
      <c r="DI110" s="31"/>
      <c r="DJ110" s="31"/>
      <c r="DK110" s="31"/>
      <c r="DL110" s="31"/>
      <c r="DM110" s="31"/>
      <c r="DN110" s="31"/>
      <c r="DO110" s="31"/>
      <c r="DP110" s="31"/>
      <c r="DQ110" s="31"/>
      <c r="DR110" s="31"/>
      <c r="DS110" s="31"/>
      <c r="DT110" s="31"/>
      <c r="DU110" s="31"/>
      <c r="DV110" s="31"/>
      <c r="DW110" s="31"/>
      <c r="DX110" s="31"/>
      <c r="DY110" s="31"/>
    </row>
    <row r="111" spans="1:129" s="23" customFormat="1" ht="32.25" customHeight="1">
      <c r="A111" s="134" t="s">
        <v>424</v>
      </c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  <c r="AA111" s="134"/>
      <c r="AB111" s="134"/>
      <c r="AC111" s="134"/>
      <c r="AD111" s="24"/>
      <c r="AE111" s="201">
        <v>200</v>
      </c>
      <c r="AF111" s="201"/>
      <c r="AG111" s="201"/>
      <c r="AH111" s="201"/>
      <c r="AI111" s="201"/>
      <c r="AJ111" s="201"/>
      <c r="AK111" s="203" t="s">
        <v>101</v>
      </c>
      <c r="AL111" s="203"/>
      <c r="AM111" s="203"/>
      <c r="AN111" s="203"/>
      <c r="AO111" s="203"/>
      <c r="AP111" s="203"/>
      <c r="AQ111" s="203"/>
      <c r="AR111" s="203"/>
      <c r="AS111" s="203"/>
      <c r="AT111" s="234">
        <f>AT112+AT117</f>
        <v>221500</v>
      </c>
      <c r="AU111" s="234"/>
      <c r="AV111" s="234"/>
      <c r="AW111" s="234"/>
      <c r="AX111" s="234"/>
      <c r="AY111" s="234"/>
      <c r="AZ111" s="234"/>
      <c r="BA111" s="234"/>
      <c r="BB111" s="234"/>
      <c r="BC111" s="234"/>
      <c r="BD111" s="234"/>
      <c r="BE111" s="234"/>
      <c r="BF111" s="234"/>
      <c r="BG111" s="234"/>
      <c r="BH111" s="234"/>
      <c r="BI111" s="234"/>
      <c r="BJ111" s="234"/>
      <c r="BK111" s="234">
        <f>BK112</f>
        <v>75000</v>
      </c>
      <c r="BL111" s="234"/>
      <c r="BM111" s="234"/>
      <c r="BN111" s="234"/>
      <c r="BO111" s="234"/>
      <c r="BP111" s="234"/>
      <c r="BQ111" s="234"/>
      <c r="BR111" s="234"/>
      <c r="BS111" s="234"/>
      <c r="BT111" s="234"/>
      <c r="BU111" s="234"/>
      <c r="BV111" s="234"/>
      <c r="BW111" s="234">
        <f t="shared" si="7"/>
        <v>146500</v>
      </c>
      <c r="BX111" s="234"/>
      <c r="BY111" s="234"/>
      <c r="BZ111" s="234"/>
      <c r="CA111" s="234"/>
      <c r="CB111" s="234"/>
      <c r="CC111" s="234"/>
      <c r="CD111" s="234"/>
      <c r="CE111" s="234"/>
      <c r="CF111" s="234"/>
      <c r="CG111" s="234"/>
      <c r="CH111" s="23">
        <f t="shared" si="4"/>
        <v>33.86004514672686</v>
      </c>
      <c r="CJ111" s="55"/>
      <c r="CK111" s="55"/>
      <c r="CL111" s="55"/>
      <c r="CM111" s="56"/>
      <c r="CN111" s="56"/>
      <c r="CO111" s="56"/>
      <c r="CP111" s="57"/>
      <c r="CQ111" s="57"/>
      <c r="CR111" s="57"/>
      <c r="CS111" s="57"/>
      <c r="CT111" s="57"/>
      <c r="CU111" s="57"/>
      <c r="CV111" s="57"/>
      <c r="CW111" s="57"/>
      <c r="CX111" s="57"/>
      <c r="CY111" s="57"/>
      <c r="CZ111" s="57"/>
      <c r="DA111" s="57"/>
      <c r="DB111" s="55"/>
      <c r="DC111" s="55"/>
      <c r="DD111" s="55"/>
      <c r="DE111" s="55"/>
      <c r="DF111" s="55"/>
      <c r="DG111" s="55"/>
      <c r="DH111" s="55"/>
      <c r="DI111" s="55"/>
      <c r="DJ111" s="55"/>
      <c r="DK111" s="55"/>
      <c r="DL111" s="55"/>
      <c r="DM111" s="55"/>
      <c r="DN111" s="55"/>
      <c r="DO111" s="55"/>
      <c r="DP111" s="55"/>
      <c r="DQ111" s="55"/>
      <c r="DR111" s="55"/>
      <c r="DS111" s="55"/>
      <c r="DT111" s="55"/>
      <c r="DU111" s="55"/>
      <c r="DV111" s="55"/>
      <c r="DW111" s="55"/>
      <c r="DX111" s="55"/>
      <c r="DY111" s="55"/>
    </row>
    <row r="112" spans="1:129" s="20" customFormat="1" ht="81" customHeight="1">
      <c r="A112" s="113" t="s">
        <v>219</v>
      </c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25"/>
      <c r="AE112" s="201">
        <v>200</v>
      </c>
      <c r="AF112" s="201"/>
      <c r="AG112" s="201"/>
      <c r="AH112" s="201"/>
      <c r="AI112" s="201"/>
      <c r="AJ112" s="201"/>
      <c r="AK112" s="202" t="s">
        <v>218</v>
      </c>
      <c r="AL112" s="202"/>
      <c r="AM112" s="202"/>
      <c r="AN112" s="202"/>
      <c r="AO112" s="202"/>
      <c r="AP112" s="202"/>
      <c r="AQ112" s="202"/>
      <c r="AR112" s="202"/>
      <c r="AS112" s="202"/>
      <c r="AT112" s="205">
        <f>AT113</f>
        <v>200000</v>
      </c>
      <c r="AU112" s="205"/>
      <c r="AV112" s="205"/>
      <c r="AW112" s="205"/>
      <c r="AX112" s="205"/>
      <c r="AY112" s="205"/>
      <c r="AZ112" s="205"/>
      <c r="BA112" s="205"/>
      <c r="BB112" s="205"/>
      <c r="BC112" s="205"/>
      <c r="BD112" s="205"/>
      <c r="BE112" s="205"/>
      <c r="BF112" s="205"/>
      <c r="BG112" s="205"/>
      <c r="BH112" s="205"/>
      <c r="BI112" s="205"/>
      <c r="BJ112" s="205"/>
      <c r="BK112" s="205">
        <f>BK113</f>
        <v>75000</v>
      </c>
      <c r="BL112" s="205"/>
      <c r="BM112" s="205"/>
      <c r="BN112" s="205"/>
      <c r="BO112" s="205"/>
      <c r="BP112" s="205"/>
      <c r="BQ112" s="205"/>
      <c r="BR112" s="205"/>
      <c r="BS112" s="205"/>
      <c r="BT112" s="205"/>
      <c r="BU112" s="205"/>
      <c r="BV112" s="205"/>
      <c r="BW112" s="205">
        <f t="shared" si="7"/>
        <v>125000</v>
      </c>
      <c r="BX112" s="205"/>
      <c r="BY112" s="205"/>
      <c r="BZ112" s="205"/>
      <c r="CA112" s="205"/>
      <c r="CB112" s="205"/>
      <c r="CC112" s="205"/>
      <c r="CD112" s="205"/>
      <c r="CE112" s="205"/>
      <c r="CF112" s="205"/>
      <c r="CG112" s="205"/>
      <c r="CH112" s="23">
        <f t="shared" si="4"/>
        <v>37.5</v>
      </c>
      <c r="CJ112" s="31"/>
      <c r="CK112" s="31"/>
      <c r="CL112" s="31"/>
      <c r="CM112" s="58"/>
      <c r="CN112" s="58"/>
      <c r="CO112" s="58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1"/>
      <c r="DC112" s="31"/>
      <c r="DD112" s="31"/>
      <c r="DE112" s="31"/>
      <c r="DF112" s="31"/>
      <c r="DG112" s="31"/>
      <c r="DH112" s="31"/>
      <c r="DI112" s="31"/>
      <c r="DJ112" s="31"/>
      <c r="DK112" s="31"/>
      <c r="DL112" s="31"/>
      <c r="DM112" s="31"/>
      <c r="DN112" s="31"/>
      <c r="DO112" s="31"/>
      <c r="DP112" s="31"/>
      <c r="DQ112" s="31"/>
      <c r="DR112" s="31"/>
      <c r="DS112" s="31"/>
      <c r="DT112" s="31"/>
      <c r="DU112" s="31"/>
      <c r="DV112" s="31"/>
      <c r="DW112" s="31"/>
      <c r="DX112" s="31"/>
      <c r="DY112" s="31"/>
    </row>
    <row r="113" spans="1:129" s="20" customFormat="1" ht="37.5" customHeight="1">
      <c r="A113" s="113" t="s">
        <v>68</v>
      </c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25"/>
      <c r="AE113" s="201">
        <v>200</v>
      </c>
      <c r="AF113" s="201"/>
      <c r="AG113" s="201"/>
      <c r="AH113" s="201"/>
      <c r="AI113" s="201"/>
      <c r="AJ113" s="201"/>
      <c r="AK113" s="202" t="s">
        <v>102</v>
      </c>
      <c r="AL113" s="202"/>
      <c r="AM113" s="202"/>
      <c r="AN113" s="202"/>
      <c r="AO113" s="202"/>
      <c r="AP113" s="202"/>
      <c r="AQ113" s="202"/>
      <c r="AR113" s="202"/>
      <c r="AS113" s="202"/>
      <c r="AT113" s="205">
        <f>AT114+AT116</f>
        <v>200000</v>
      </c>
      <c r="AU113" s="205"/>
      <c r="AV113" s="205"/>
      <c r="AW113" s="205"/>
      <c r="AX113" s="205"/>
      <c r="AY113" s="205"/>
      <c r="AZ113" s="205"/>
      <c r="BA113" s="205"/>
      <c r="BB113" s="205"/>
      <c r="BC113" s="205"/>
      <c r="BD113" s="205"/>
      <c r="BE113" s="205"/>
      <c r="BF113" s="205"/>
      <c r="BG113" s="205"/>
      <c r="BH113" s="205"/>
      <c r="BI113" s="205"/>
      <c r="BJ113" s="205"/>
      <c r="BK113" s="205">
        <f>BK114+BK116</f>
        <v>75000</v>
      </c>
      <c r="BL113" s="205"/>
      <c r="BM113" s="205"/>
      <c r="BN113" s="205"/>
      <c r="BO113" s="205"/>
      <c r="BP113" s="205"/>
      <c r="BQ113" s="205"/>
      <c r="BR113" s="205"/>
      <c r="BS113" s="205"/>
      <c r="BT113" s="205"/>
      <c r="BU113" s="205"/>
      <c r="BV113" s="205"/>
      <c r="BW113" s="205">
        <f t="shared" si="7"/>
        <v>125000</v>
      </c>
      <c r="BX113" s="205"/>
      <c r="BY113" s="205"/>
      <c r="BZ113" s="205"/>
      <c r="CA113" s="205"/>
      <c r="CB113" s="205"/>
      <c r="CC113" s="205"/>
      <c r="CD113" s="205"/>
      <c r="CE113" s="205"/>
      <c r="CF113" s="205"/>
      <c r="CG113" s="205"/>
      <c r="CH113" s="23">
        <f t="shared" si="4"/>
        <v>37.5</v>
      </c>
      <c r="CJ113" s="31"/>
      <c r="CK113" s="31"/>
      <c r="CL113" s="31"/>
      <c r="CM113" s="58"/>
      <c r="CN113" s="58"/>
      <c r="CO113" s="58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1"/>
      <c r="DC113" s="31"/>
      <c r="DD113" s="31"/>
      <c r="DE113" s="31"/>
      <c r="DF113" s="31"/>
      <c r="DG113" s="31"/>
      <c r="DH113" s="31"/>
      <c r="DI113" s="31"/>
      <c r="DJ113" s="31"/>
      <c r="DK113" s="31"/>
      <c r="DL113" s="31"/>
      <c r="DM113" s="31"/>
      <c r="DN113" s="31"/>
      <c r="DO113" s="31"/>
      <c r="DP113" s="31"/>
      <c r="DQ113" s="31"/>
      <c r="DR113" s="31"/>
      <c r="DS113" s="31"/>
      <c r="DT113" s="31"/>
      <c r="DU113" s="31"/>
      <c r="DV113" s="31"/>
      <c r="DW113" s="31"/>
      <c r="DX113" s="31"/>
      <c r="DY113" s="31"/>
    </row>
    <row r="114" spans="1:129" s="20" customFormat="1" ht="22.5" customHeight="1">
      <c r="A114" s="124" t="s">
        <v>387</v>
      </c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  <c r="Z114" s="124"/>
      <c r="AA114" s="124"/>
      <c r="AB114" s="124"/>
      <c r="AC114" s="124"/>
      <c r="AD114" s="25"/>
      <c r="AE114" s="201">
        <v>200</v>
      </c>
      <c r="AF114" s="201"/>
      <c r="AG114" s="201"/>
      <c r="AH114" s="201"/>
      <c r="AI114" s="201"/>
      <c r="AJ114" s="201"/>
      <c r="AK114" s="202" t="s">
        <v>103</v>
      </c>
      <c r="AL114" s="202"/>
      <c r="AM114" s="202"/>
      <c r="AN114" s="202"/>
      <c r="AO114" s="202"/>
      <c r="AP114" s="202"/>
      <c r="AQ114" s="202"/>
      <c r="AR114" s="202"/>
      <c r="AS114" s="202"/>
      <c r="AT114" s="205">
        <f>AT115</f>
        <v>141500</v>
      </c>
      <c r="AU114" s="205"/>
      <c r="AV114" s="205"/>
      <c r="AW114" s="205"/>
      <c r="AX114" s="205"/>
      <c r="AY114" s="205"/>
      <c r="AZ114" s="205"/>
      <c r="BA114" s="205"/>
      <c r="BB114" s="205"/>
      <c r="BC114" s="205"/>
      <c r="BD114" s="205"/>
      <c r="BE114" s="205"/>
      <c r="BF114" s="205"/>
      <c r="BG114" s="205"/>
      <c r="BH114" s="205"/>
      <c r="BI114" s="205"/>
      <c r="BJ114" s="205"/>
      <c r="BK114" s="205">
        <f>BK115</f>
        <v>16500</v>
      </c>
      <c r="BL114" s="205"/>
      <c r="BM114" s="205"/>
      <c r="BN114" s="205"/>
      <c r="BO114" s="205"/>
      <c r="BP114" s="205"/>
      <c r="BQ114" s="205"/>
      <c r="BR114" s="205"/>
      <c r="BS114" s="205"/>
      <c r="BT114" s="205"/>
      <c r="BU114" s="205"/>
      <c r="BV114" s="205"/>
      <c r="BW114" s="205">
        <f t="shared" si="7"/>
        <v>125000</v>
      </c>
      <c r="BX114" s="205"/>
      <c r="BY114" s="205"/>
      <c r="BZ114" s="205"/>
      <c r="CA114" s="205"/>
      <c r="CB114" s="205"/>
      <c r="CC114" s="205"/>
      <c r="CD114" s="205"/>
      <c r="CE114" s="205"/>
      <c r="CF114" s="205"/>
      <c r="CG114" s="205"/>
      <c r="CH114" s="23">
        <f t="shared" si="4"/>
        <v>11.66077738515901</v>
      </c>
      <c r="CJ114" s="31"/>
      <c r="CK114" s="31"/>
      <c r="CL114" s="31"/>
      <c r="CM114" s="58"/>
      <c r="CN114" s="58"/>
      <c r="CO114" s="58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</row>
    <row r="115" spans="1:129" s="20" customFormat="1" ht="24" customHeight="1">
      <c r="A115" s="113" t="s">
        <v>344</v>
      </c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25"/>
      <c r="AE115" s="201">
        <v>200</v>
      </c>
      <c r="AF115" s="201"/>
      <c r="AG115" s="201"/>
      <c r="AH115" s="201"/>
      <c r="AI115" s="201"/>
      <c r="AJ115" s="201"/>
      <c r="AK115" s="202" t="s">
        <v>104</v>
      </c>
      <c r="AL115" s="202"/>
      <c r="AM115" s="202"/>
      <c r="AN115" s="202"/>
      <c r="AO115" s="202"/>
      <c r="AP115" s="202"/>
      <c r="AQ115" s="202"/>
      <c r="AR115" s="202"/>
      <c r="AS115" s="202"/>
      <c r="AT115" s="205">
        <v>141500</v>
      </c>
      <c r="AU115" s="205"/>
      <c r="AV115" s="205"/>
      <c r="AW115" s="205"/>
      <c r="AX115" s="205"/>
      <c r="AY115" s="205"/>
      <c r="AZ115" s="205"/>
      <c r="BA115" s="205"/>
      <c r="BB115" s="205"/>
      <c r="BC115" s="205"/>
      <c r="BD115" s="205"/>
      <c r="BE115" s="205"/>
      <c r="BF115" s="205"/>
      <c r="BG115" s="205"/>
      <c r="BH115" s="205"/>
      <c r="BI115" s="205"/>
      <c r="BJ115" s="205"/>
      <c r="BK115" s="205">
        <v>16500</v>
      </c>
      <c r="BL115" s="205"/>
      <c r="BM115" s="205"/>
      <c r="BN115" s="205"/>
      <c r="BO115" s="205"/>
      <c r="BP115" s="205"/>
      <c r="BQ115" s="205"/>
      <c r="BR115" s="205"/>
      <c r="BS115" s="205"/>
      <c r="BT115" s="205"/>
      <c r="BU115" s="205"/>
      <c r="BV115" s="205"/>
      <c r="BW115" s="205">
        <f t="shared" si="7"/>
        <v>125000</v>
      </c>
      <c r="BX115" s="205"/>
      <c r="BY115" s="205"/>
      <c r="BZ115" s="205"/>
      <c r="CA115" s="205"/>
      <c r="CB115" s="205"/>
      <c r="CC115" s="205"/>
      <c r="CD115" s="205"/>
      <c r="CE115" s="205"/>
      <c r="CF115" s="205"/>
      <c r="CG115" s="205"/>
      <c r="CH115" s="23">
        <f t="shared" si="4"/>
        <v>11.66077738515901</v>
      </c>
      <c r="CJ115" s="31"/>
      <c r="CK115" s="31"/>
      <c r="CL115" s="31"/>
      <c r="CM115" s="58"/>
      <c r="CN115" s="58"/>
      <c r="CO115" s="58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  <c r="DO115" s="31"/>
      <c r="DP115" s="31"/>
      <c r="DQ115" s="31"/>
      <c r="DR115" s="31"/>
      <c r="DS115" s="31"/>
      <c r="DT115" s="31"/>
      <c r="DU115" s="31"/>
      <c r="DV115" s="31"/>
      <c r="DW115" s="31"/>
      <c r="DX115" s="31"/>
      <c r="DY115" s="31"/>
    </row>
    <row r="116" spans="1:129" s="20" customFormat="1" ht="24" customHeight="1">
      <c r="A116" s="222" t="s">
        <v>497</v>
      </c>
      <c r="B116" s="223"/>
      <c r="C116" s="223"/>
      <c r="D116" s="223"/>
      <c r="E116" s="223"/>
      <c r="F116" s="223"/>
      <c r="G116" s="223"/>
      <c r="H116" s="223"/>
      <c r="I116" s="223"/>
      <c r="J116" s="223"/>
      <c r="K116" s="223"/>
      <c r="L116" s="223"/>
      <c r="M116" s="223"/>
      <c r="N116" s="223"/>
      <c r="O116" s="223"/>
      <c r="P116" s="223"/>
      <c r="Q116" s="223"/>
      <c r="R116" s="223"/>
      <c r="S116" s="223"/>
      <c r="T116" s="223"/>
      <c r="U116" s="223"/>
      <c r="V116" s="223"/>
      <c r="W116" s="223"/>
      <c r="X116" s="223"/>
      <c r="Y116" s="223"/>
      <c r="Z116" s="223"/>
      <c r="AA116" s="223"/>
      <c r="AB116" s="223"/>
      <c r="AC116" s="224"/>
      <c r="AD116" s="25"/>
      <c r="AE116" s="201">
        <v>200</v>
      </c>
      <c r="AF116" s="201"/>
      <c r="AG116" s="201"/>
      <c r="AH116" s="201"/>
      <c r="AI116" s="201"/>
      <c r="AJ116" s="201"/>
      <c r="AK116" s="202" t="s">
        <v>513</v>
      </c>
      <c r="AL116" s="202"/>
      <c r="AM116" s="202"/>
      <c r="AN116" s="202"/>
      <c r="AO116" s="202"/>
      <c r="AP116" s="202"/>
      <c r="AQ116" s="202"/>
      <c r="AR116" s="202"/>
      <c r="AS116" s="202"/>
      <c r="AT116" s="205">
        <v>58500</v>
      </c>
      <c r="AU116" s="205"/>
      <c r="AV116" s="205"/>
      <c r="AW116" s="205"/>
      <c r="AX116" s="205"/>
      <c r="AY116" s="205"/>
      <c r="AZ116" s="205"/>
      <c r="BA116" s="205"/>
      <c r="BB116" s="205"/>
      <c r="BC116" s="205"/>
      <c r="BD116" s="205"/>
      <c r="BE116" s="205"/>
      <c r="BF116" s="205"/>
      <c r="BG116" s="205"/>
      <c r="BH116" s="205"/>
      <c r="BI116" s="205"/>
      <c r="BJ116" s="205"/>
      <c r="BK116" s="205">
        <v>58500</v>
      </c>
      <c r="BL116" s="205"/>
      <c r="BM116" s="205"/>
      <c r="BN116" s="205"/>
      <c r="BO116" s="205"/>
      <c r="BP116" s="205"/>
      <c r="BQ116" s="205"/>
      <c r="BR116" s="205"/>
      <c r="BS116" s="205"/>
      <c r="BT116" s="205"/>
      <c r="BU116" s="205"/>
      <c r="BV116" s="205"/>
      <c r="BW116" s="205" t="s">
        <v>266</v>
      </c>
      <c r="BX116" s="205"/>
      <c r="BY116" s="205"/>
      <c r="BZ116" s="205"/>
      <c r="CA116" s="205"/>
      <c r="CB116" s="205"/>
      <c r="CC116" s="205"/>
      <c r="CD116" s="205"/>
      <c r="CE116" s="205"/>
      <c r="CF116" s="205"/>
      <c r="CG116" s="205"/>
      <c r="CH116" s="23">
        <f>BK116/AT116*100</f>
        <v>100</v>
      </c>
      <c r="CJ116" s="31"/>
      <c r="CK116" s="31"/>
      <c r="CL116" s="31"/>
      <c r="CM116" s="58"/>
      <c r="CN116" s="58"/>
      <c r="CO116" s="58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1"/>
      <c r="DC116" s="31"/>
      <c r="DD116" s="31"/>
      <c r="DE116" s="31"/>
      <c r="DF116" s="31"/>
      <c r="DG116" s="31"/>
      <c r="DH116" s="31"/>
      <c r="DI116" s="31"/>
      <c r="DJ116" s="31"/>
      <c r="DK116" s="31"/>
      <c r="DL116" s="31"/>
      <c r="DM116" s="31"/>
      <c r="DN116" s="31"/>
      <c r="DO116" s="31"/>
      <c r="DP116" s="31"/>
      <c r="DQ116" s="31"/>
      <c r="DR116" s="31"/>
      <c r="DS116" s="31"/>
      <c r="DT116" s="31"/>
      <c r="DU116" s="31"/>
      <c r="DV116" s="31"/>
      <c r="DW116" s="31"/>
      <c r="DX116" s="31"/>
      <c r="DY116" s="31"/>
    </row>
    <row r="117" spans="1:129" s="21" customFormat="1" ht="80.25" customHeight="1">
      <c r="A117" s="242" t="s">
        <v>451</v>
      </c>
      <c r="B117" s="242"/>
      <c r="C117" s="242"/>
      <c r="D117" s="242"/>
      <c r="E117" s="242"/>
      <c r="F117" s="242"/>
      <c r="G117" s="242"/>
      <c r="H117" s="242"/>
      <c r="I117" s="242"/>
      <c r="J117" s="242"/>
      <c r="K117" s="242"/>
      <c r="L117" s="242"/>
      <c r="M117" s="242"/>
      <c r="N117" s="242"/>
      <c r="O117" s="242"/>
      <c r="P117" s="242"/>
      <c r="Q117" s="242"/>
      <c r="R117" s="242"/>
      <c r="S117" s="242"/>
      <c r="T117" s="242"/>
      <c r="U117" s="242"/>
      <c r="V117" s="242"/>
      <c r="W117" s="242"/>
      <c r="X117" s="242"/>
      <c r="Y117" s="242"/>
      <c r="Z117" s="242"/>
      <c r="AA117" s="242"/>
      <c r="AB117" s="242"/>
      <c r="AC117" s="242"/>
      <c r="AD117" s="44"/>
      <c r="AE117" s="239">
        <v>200</v>
      </c>
      <c r="AF117" s="239"/>
      <c r="AG117" s="239"/>
      <c r="AH117" s="239"/>
      <c r="AI117" s="239"/>
      <c r="AJ117" s="239"/>
      <c r="AK117" s="231" t="s">
        <v>447</v>
      </c>
      <c r="AL117" s="231"/>
      <c r="AM117" s="231"/>
      <c r="AN117" s="231"/>
      <c r="AO117" s="231"/>
      <c r="AP117" s="231"/>
      <c r="AQ117" s="231"/>
      <c r="AR117" s="231"/>
      <c r="AS117" s="231"/>
      <c r="AT117" s="240">
        <f>AT118</f>
        <v>21500</v>
      </c>
      <c r="AU117" s="240"/>
      <c r="AV117" s="240"/>
      <c r="AW117" s="240"/>
      <c r="AX117" s="240"/>
      <c r="AY117" s="240"/>
      <c r="AZ117" s="240"/>
      <c r="BA117" s="240"/>
      <c r="BB117" s="240"/>
      <c r="BC117" s="240"/>
      <c r="BD117" s="240"/>
      <c r="BE117" s="240"/>
      <c r="BF117" s="240"/>
      <c r="BG117" s="240"/>
      <c r="BH117" s="240"/>
      <c r="BI117" s="240"/>
      <c r="BJ117" s="240"/>
      <c r="BK117" s="240" t="str">
        <f>BK118</f>
        <v>-</v>
      </c>
      <c r="BL117" s="240"/>
      <c r="BM117" s="240"/>
      <c r="BN117" s="240"/>
      <c r="BO117" s="240"/>
      <c r="BP117" s="240"/>
      <c r="BQ117" s="240"/>
      <c r="BR117" s="240"/>
      <c r="BS117" s="240"/>
      <c r="BT117" s="240"/>
      <c r="BU117" s="240"/>
      <c r="BV117" s="240"/>
      <c r="BW117" s="240">
        <f>AT117</f>
        <v>21500</v>
      </c>
      <c r="BX117" s="240"/>
      <c r="BY117" s="240"/>
      <c r="BZ117" s="240"/>
      <c r="CA117" s="240"/>
      <c r="CB117" s="240"/>
      <c r="CC117" s="240"/>
      <c r="CD117" s="240"/>
      <c r="CE117" s="240"/>
      <c r="CF117" s="240"/>
      <c r="CG117" s="240"/>
      <c r="CH117" s="21" t="e">
        <f>BK117/AT117*100</f>
        <v>#VALUE!</v>
      </c>
      <c r="CJ117" s="65"/>
      <c r="CK117" s="65"/>
      <c r="CL117" s="65"/>
      <c r="CM117" s="66"/>
      <c r="CN117" s="66"/>
      <c r="CO117" s="66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5"/>
      <c r="DC117" s="65"/>
      <c r="DD117" s="65"/>
      <c r="DE117" s="65"/>
      <c r="DF117" s="65"/>
      <c r="DG117" s="65"/>
      <c r="DH117" s="65"/>
      <c r="DI117" s="65"/>
      <c r="DJ117" s="65"/>
      <c r="DK117" s="65"/>
      <c r="DL117" s="65"/>
      <c r="DM117" s="65"/>
      <c r="DN117" s="65"/>
      <c r="DO117" s="65"/>
      <c r="DP117" s="65"/>
      <c r="DQ117" s="65"/>
      <c r="DR117" s="65"/>
      <c r="DS117" s="65"/>
      <c r="DT117" s="65"/>
      <c r="DU117" s="65"/>
      <c r="DV117" s="65"/>
      <c r="DW117" s="65"/>
      <c r="DX117" s="65"/>
      <c r="DY117" s="65"/>
    </row>
    <row r="118" spans="1:129" s="22" customFormat="1" ht="42.75" customHeight="1">
      <c r="A118" s="217" t="s">
        <v>68</v>
      </c>
      <c r="B118" s="217"/>
      <c r="C118" s="217"/>
      <c r="D118" s="217"/>
      <c r="E118" s="217"/>
      <c r="F118" s="217"/>
      <c r="G118" s="217"/>
      <c r="H118" s="217"/>
      <c r="I118" s="217"/>
      <c r="J118" s="217"/>
      <c r="K118" s="217"/>
      <c r="L118" s="217"/>
      <c r="M118" s="217"/>
      <c r="N118" s="217"/>
      <c r="O118" s="217"/>
      <c r="P118" s="217"/>
      <c r="Q118" s="217"/>
      <c r="R118" s="217"/>
      <c r="S118" s="217"/>
      <c r="T118" s="217"/>
      <c r="U118" s="217"/>
      <c r="V118" s="217"/>
      <c r="W118" s="217"/>
      <c r="X118" s="217"/>
      <c r="Y118" s="217"/>
      <c r="Z118" s="217"/>
      <c r="AA118" s="217"/>
      <c r="AB118" s="217"/>
      <c r="AC118" s="217"/>
      <c r="AD118" s="52"/>
      <c r="AE118" s="239">
        <v>200</v>
      </c>
      <c r="AF118" s="239"/>
      <c r="AG118" s="239"/>
      <c r="AH118" s="239"/>
      <c r="AI118" s="239"/>
      <c r="AJ118" s="239"/>
      <c r="AK118" s="233" t="s">
        <v>448</v>
      </c>
      <c r="AL118" s="233"/>
      <c r="AM118" s="233"/>
      <c r="AN118" s="233"/>
      <c r="AO118" s="233"/>
      <c r="AP118" s="233"/>
      <c r="AQ118" s="233"/>
      <c r="AR118" s="233"/>
      <c r="AS118" s="233"/>
      <c r="AT118" s="232">
        <f>AT119</f>
        <v>21500</v>
      </c>
      <c r="AU118" s="232"/>
      <c r="AV118" s="232"/>
      <c r="AW118" s="232"/>
      <c r="AX118" s="232"/>
      <c r="AY118" s="232"/>
      <c r="AZ118" s="232"/>
      <c r="BA118" s="232"/>
      <c r="BB118" s="232"/>
      <c r="BC118" s="232"/>
      <c r="BD118" s="232"/>
      <c r="BE118" s="232"/>
      <c r="BF118" s="232"/>
      <c r="BG118" s="232"/>
      <c r="BH118" s="232"/>
      <c r="BI118" s="232"/>
      <c r="BJ118" s="232"/>
      <c r="BK118" s="232" t="str">
        <f>BK119</f>
        <v>-</v>
      </c>
      <c r="BL118" s="232"/>
      <c r="BM118" s="232"/>
      <c r="BN118" s="232"/>
      <c r="BO118" s="232"/>
      <c r="BP118" s="232"/>
      <c r="BQ118" s="232"/>
      <c r="BR118" s="232"/>
      <c r="BS118" s="232"/>
      <c r="BT118" s="232"/>
      <c r="BU118" s="232"/>
      <c r="BV118" s="232"/>
      <c r="BW118" s="232">
        <f>AT118</f>
        <v>21500</v>
      </c>
      <c r="BX118" s="232"/>
      <c r="BY118" s="232"/>
      <c r="BZ118" s="232"/>
      <c r="CA118" s="232"/>
      <c r="CB118" s="232"/>
      <c r="CC118" s="232"/>
      <c r="CD118" s="232"/>
      <c r="CE118" s="232"/>
      <c r="CF118" s="232"/>
      <c r="CG118" s="232"/>
      <c r="CH118" s="21" t="e">
        <f>BK118/AT118*100</f>
        <v>#VALUE!</v>
      </c>
      <c r="CJ118" s="68"/>
      <c r="CK118" s="68"/>
      <c r="CL118" s="68"/>
      <c r="CM118" s="69"/>
      <c r="CN118" s="69"/>
      <c r="CO118" s="69"/>
      <c r="CP118" s="70"/>
      <c r="CQ118" s="70"/>
      <c r="CR118" s="70"/>
      <c r="CS118" s="70"/>
      <c r="CT118" s="70"/>
      <c r="CU118" s="70"/>
      <c r="CV118" s="70"/>
      <c r="CW118" s="70"/>
      <c r="CX118" s="70"/>
      <c r="CY118" s="70"/>
      <c r="CZ118" s="70"/>
      <c r="DA118" s="70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</row>
    <row r="119" spans="1:129" s="22" customFormat="1" ht="37.5" customHeight="1">
      <c r="A119" s="241" t="s">
        <v>387</v>
      </c>
      <c r="B119" s="241"/>
      <c r="C119" s="241"/>
      <c r="D119" s="241"/>
      <c r="E119" s="241"/>
      <c r="F119" s="241"/>
      <c r="G119" s="241"/>
      <c r="H119" s="241"/>
      <c r="I119" s="241"/>
      <c r="J119" s="241"/>
      <c r="K119" s="241"/>
      <c r="L119" s="241"/>
      <c r="M119" s="241"/>
      <c r="N119" s="241"/>
      <c r="O119" s="241"/>
      <c r="P119" s="241"/>
      <c r="Q119" s="241"/>
      <c r="R119" s="241"/>
      <c r="S119" s="241"/>
      <c r="T119" s="241"/>
      <c r="U119" s="241"/>
      <c r="V119" s="241"/>
      <c r="W119" s="241"/>
      <c r="X119" s="241"/>
      <c r="Y119" s="241"/>
      <c r="Z119" s="241"/>
      <c r="AA119" s="241"/>
      <c r="AB119" s="241"/>
      <c r="AC119" s="241"/>
      <c r="AD119" s="52"/>
      <c r="AE119" s="239">
        <v>200</v>
      </c>
      <c r="AF119" s="239"/>
      <c r="AG119" s="239"/>
      <c r="AH119" s="239"/>
      <c r="AI119" s="239"/>
      <c r="AJ119" s="239"/>
      <c r="AK119" s="233" t="s">
        <v>449</v>
      </c>
      <c r="AL119" s="233"/>
      <c r="AM119" s="233"/>
      <c r="AN119" s="233"/>
      <c r="AO119" s="233"/>
      <c r="AP119" s="233"/>
      <c r="AQ119" s="233"/>
      <c r="AR119" s="233"/>
      <c r="AS119" s="233"/>
      <c r="AT119" s="232">
        <f>AT120</f>
        <v>21500</v>
      </c>
      <c r="AU119" s="232"/>
      <c r="AV119" s="232"/>
      <c r="AW119" s="232"/>
      <c r="AX119" s="232"/>
      <c r="AY119" s="232"/>
      <c r="AZ119" s="232"/>
      <c r="BA119" s="232"/>
      <c r="BB119" s="232"/>
      <c r="BC119" s="232"/>
      <c r="BD119" s="232"/>
      <c r="BE119" s="232"/>
      <c r="BF119" s="232"/>
      <c r="BG119" s="232"/>
      <c r="BH119" s="232"/>
      <c r="BI119" s="232"/>
      <c r="BJ119" s="232"/>
      <c r="BK119" s="232" t="str">
        <f>BK120</f>
        <v>-</v>
      </c>
      <c r="BL119" s="232"/>
      <c r="BM119" s="232"/>
      <c r="BN119" s="232"/>
      <c r="BO119" s="232"/>
      <c r="BP119" s="232"/>
      <c r="BQ119" s="232"/>
      <c r="BR119" s="232"/>
      <c r="BS119" s="232"/>
      <c r="BT119" s="232"/>
      <c r="BU119" s="232"/>
      <c r="BV119" s="232"/>
      <c r="BW119" s="232">
        <f>AT119</f>
        <v>21500</v>
      </c>
      <c r="BX119" s="232"/>
      <c r="BY119" s="232"/>
      <c r="BZ119" s="232"/>
      <c r="CA119" s="232"/>
      <c r="CB119" s="232"/>
      <c r="CC119" s="232"/>
      <c r="CD119" s="232"/>
      <c r="CE119" s="232"/>
      <c r="CF119" s="232"/>
      <c r="CG119" s="232"/>
      <c r="CH119" s="21" t="e">
        <f>BK119/AT119*100</f>
        <v>#VALUE!</v>
      </c>
      <c r="CJ119" s="68"/>
      <c r="CK119" s="68"/>
      <c r="CL119" s="68"/>
      <c r="CM119" s="69"/>
      <c r="CN119" s="69"/>
      <c r="CO119" s="69"/>
      <c r="CP119" s="70"/>
      <c r="CQ119" s="70"/>
      <c r="CR119" s="70"/>
      <c r="CS119" s="70"/>
      <c r="CT119" s="70"/>
      <c r="CU119" s="70"/>
      <c r="CV119" s="70"/>
      <c r="CW119" s="70"/>
      <c r="CX119" s="70"/>
      <c r="CY119" s="70"/>
      <c r="CZ119" s="70"/>
      <c r="DA119" s="70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</row>
    <row r="120" spans="1:129" s="22" customFormat="1" ht="22.5" customHeight="1">
      <c r="A120" s="217" t="s">
        <v>344</v>
      </c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7"/>
      <c r="P120" s="217"/>
      <c r="Q120" s="217"/>
      <c r="R120" s="217"/>
      <c r="S120" s="217"/>
      <c r="T120" s="217"/>
      <c r="U120" s="217"/>
      <c r="V120" s="217"/>
      <c r="W120" s="217"/>
      <c r="X120" s="217"/>
      <c r="Y120" s="217"/>
      <c r="Z120" s="217"/>
      <c r="AA120" s="217"/>
      <c r="AB120" s="217"/>
      <c r="AC120" s="217"/>
      <c r="AD120" s="52"/>
      <c r="AE120" s="239">
        <v>200</v>
      </c>
      <c r="AF120" s="239"/>
      <c r="AG120" s="239"/>
      <c r="AH120" s="239"/>
      <c r="AI120" s="239"/>
      <c r="AJ120" s="239"/>
      <c r="AK120" s="233" t="s">
        <v>450</v>
      </c>
      <c r="AL120" s="233"/>
      <c r="AM120" s="233"/>
      <c r="AN120" s="233"/>
      <c r="AO120" s="233"/>
      <c r="AP120" s="233"/>
      <c r="AQ120" s="233"/>
      <c r="AR120" s="233"/>
      <c r="AS120" s="233"/>
      <c r="AT120" s="232">
        <v>21500</v>
      </c>
      <c r="AU120" s="232"/>
      <c r="AV120" s="232"/>
      <c r="AW120" s="232"/>
      <c r="AX120" s="232"/>
      <c r="AY120" s="232"/>
      <c r="AZ120" s="232"/>
      <c r="BA120" s="232"/>
      <c r="BB120" s="232"/>
      <c r="BC120" s="232"/>
      <c r="BD120" s="232"/>
      <c r="BE120" s="232"/>
      <c r="BF120" s="232"/>
      <c r="BG120" s="232"/>
      <c r="BH120" s="232"/>
      <c r="BI120" s="232"/>
      <c r="BJ120" s="232"/>
      <c r="BK120" s="232" t="s">
        <v>266</v>
      </c>
      <c r="BL120" s="232"/>
      <c r="BM120" s="232"/>
      <c r="BN120" s="232"/>
      <c r="BO120" s="232"/>
      <c r="BP120" s="232"/>
      <c r="BQ120" s="232"/>
      <c r="BR120" s="232"/>
      <c r="BS120" s="232"/>
      <c r="BT120" s="232"/>
      <c r="BU120" s="232"/>
      <c r="BV120" s="232"/>
      <c r="BW120" s="232">
        <f>AT120</f>
        <v>21500</v>
      </c>
      <c r="BX120" s="232"/>
      <c r="BY120" s="232"/>
      <c r="BZ120" s="232"/>
      <c r="CA120" s="232"/>
      <c r="CB120" s="232"/>
      <c r="CC120" s="232"/>
      <c r="CD120" s="232"/>
      <c r="CE120" s="232"/>
      <c r="CF120" s="232"/>
      <c r="CG120" s="232"/>
      <c r="CH120" s="21" t="e">
        <f>BK120/AT120*100</f>
        <v>#VALUE!</v>
      </c>
      <c r="CJ120" s="68"/>
      <c r="CK120" s="68"/>
      <c r="CL120" s="68"/>
      <c r="CM120" s="69"/>
      <c r="CN120" s="69"/>
      <c r="CO120" s="69"/>
      <c r="CP120" s="70"/>
      <c r="CQ120" s="70"/>
      <c r="CR120" s="70"/>
      <c r="CS120" s="70"/>
      <c r="CT120" s="70"/>
      <c r="CU120" s="70"/>
      <c r="CV120" s="70"/>
      <c r="CW120" s="70"/>
      <c r="CX120" s="70"/>
      <c r="CY120" s="70"/>
      <c r="CZ120" s="70"/>
      <c r="DA120" s="70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</row>
    <row r="121" spans="1:129" s="20" customFormat="1" ht="24.75" customHeight="1">
      <c r="A121" s="134" t="s">
        <v>9</v>
      </c>
      <c r="B121" s="134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  <c r="Z121" s="134"/>
      <c r="AA121" s="134"/>
      <c r="AB121" s="134"/>
      <c r="AC121" s="134"/>
      <c r="AD121" s="134"/>
      <c r="AE121" s="201">
        <v>200</v>
      </c>
      <c r="AF121" s="201"/>
      <c r="AG121" s="201"/>
      <c r="AH121" s="201"/>
      <c r="AI121" s="201"/>
      <c r="AJ121" s="201"/>
      <c r="AK121" s="203" t="s">
        <v>8</v>
      </c>
      <c r="AL121" s="203"/>
      <c r="AM121" s="203"/>
      <c r="AN121" s="203"/>
      <c r="AO121" s="203"/>
      <c r="AP121" s="203"/>
      <c r="AQ121" s="203"/>
      <c r="AR121" s="203"/>
      <c r="AS121" s="203"/>
      <c r="AT121" s="234">
        <f>AT122</f>
        <v>11208736.98</v>
      </c>
      <c r="AU121" s="234"/>
      <c r="AV121" s="234"/>
      <c r="AW121" s="234"/>
      <c r="AX121" s="234"/>
      <c r="AY121" s="234"/>
      <c r="AZ121" s="234"/>
      <c r="BA121" s="234"/>
      <c r="BB121" s="234"/>
      <c r="BC121" s="234"/>
      <c r="BD121" s="234"/>
      <c r="BE121" s="234"/>
      <c r="BF121" s="234"/>
      <c r="BG121" s="234"/>
      <c r="BH121" s="234"/>
      <c r="BI121" s="234"/>
      <c r="BJ121" s="234"/>
      <c r="BK121" s="234">
        <f>BK122</f>
        <v>1610967</v>
      </c>
      <c r="BL121" s="234"/>
      <c r="BM121" s="234"/>
      <c r="BN121" s="234"/>
      <c r="BO121" s="234"/>
      <c r="BP121" s="234"/>
      <c r="BQ121" s="234"/>
      <c r="BR121" s="234"/>
      <c r="BS121" s="234"/>
      <c r="BT121" s="234"/>
      <c r="BU121" s="234"/>
      <c r="BV121" s="234"/>
      <c r="BW121" s="234">
        <f>AT121-BK121</f>
        <v>9597769.98</v>
      </c>
      <c r="BX121" s="234"/>
      <c r="BY121" s="234"/>
      <c r="BZ121" s="234"/>
      <c r="CA121" s="234"/>
      <c r="CB121" s="234"/>
      <c r="CC121" s="234"/>
      <c r="CD121" s="234"/>
      <c r="CE121" s="234"/>
      <c r="CF121" s="234"/>
      <c r="CG121" s="234"/>
      <c r="CH121" s="23">
        <f t="shared" si="4"/>
        <v>14.372422181682776</v>
      </c>
      <c r="CJ121" s="31"/>
      <c r="CK121" s="31"/>
      <c r="CL121" s="31"/>
      <c r="CM121" s="58"/>
      <c r="CN121" s="58"/>
      <c r="CO121" s="58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1"/>
      <c r="DC121" s="31"/>
      <c r="DD121" s="31"/>
      <c r="DE121" s="31"/>
      <c r="DF121" s="31"/>
      <c r="DG121" s="31"/>
      <c r="DH121" s="31"/>
      <c r="DI121" s="31"/>
      <c r="DJ121" s="31"/>
      <c r="DK121" s="31"/>
      <c r="DL121" s="31"/>
      <c r="DM121" s="31"/>
      <c r="DN121" s="31"/>
      <c r="DO121" s="31"/>
      <c r="DP121" s="31"/>
      <c r="DQ121" s="31"/>
      <c r="DR121" s="31"/>
      <c r="DS121" s="31"/>
      <c r="DT121" s="31"/>
      <c r="DU121" s="31"/>
      <c r="DV121" s="31"/>
      <c r="DW121" s="31"/>
      <c r="DX121" s="31"/>
      <c r="DY121" s="31"/>
    </row>
    <row r="122" spans="1:129" s="23" customFormat="1" ht="28.5" customHeight="1">
      <c r="A122" s="134" t="s">
        <v>106</v>
      </c>
      <c r="B122" s="134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  <c r="AA122" s="134"/>
      <c r="AB122" s="134"/>
      <c r="AC122" s="134"/>
      <c r="AD122" s="134"/>
      <c r="AE122" s="201">
        <v>200</v>
      </c>
      <c r="AF122" s="201"/>
      <c r="AG122" s="201"/>
      <c r="AH122" s="201"/>
      <c r="AI122" s="201"/>
      <c r="AJ122" s="201"/>
      <c r="AK122" s="203" t="s">
        <v>107</v>
      </c>
      <c r="AL122" s="203"/>
      <c r="AM122" s="203"/>
      <c r="AN122" s="203"/>
      <c r="AO122" s="203"/>
      <c r="AP122" s="203"/>
      <c r="AQ122" s="203"/>
      <c r="AR122" s="203"/>
      <c r="AS122" s="203"/>
      <c r="AT122" s="234">
        <f>AT123+AT132</f>
        <v>11208736.98</v>
      </c>
      <c r="AU122" s="234"/>
      <c r="AV122" s="234"/>
      <c r="AW122" s="234"/>
      <c r="AX122" s="234"/>
      <c r="AY122" s="234"/>
      <c r="AZ122" s="234"/>
      <c r="BA122" s="234"/>
      <c r="BB122" s="234"/>
      <c r="BC122" s="234"/>
      <c r="BD122" s="234"/>
      <c r="BE122" s="234"/>
      <c r="BF122" s="234"/>
      <c r="BG122" s="234"/>
      <c r="BH122" s="234"/>
      <c r="BI122" s="234"/>
      <c r="BJ122" s="234"/>
      <c r="BK122" s="234">
        <f>BK132+BK123</f>
        <v>1610967</v>
      </c>
      <c r="BL122" s="234"/>
      <c r="BM122" s="234"/>
      <c r="BN122" s="234"/>
      <c r="BO122" s="234"/>
      <c r="BP122" s="234"/>
      <c r="BQ122" s="234"/>
      <c r="BR122" s="234"/>
      <c r="BS122" s="234"/>
      <c r="BT122" s="234"/>
      <c r="BU122" s="234"/>
      <c r="BV122" s="234"/>
      <c r="BW122" s="214">
        <f>AT122-BK122</f>
        <v>9597769.98</v>
      </c>
      <c r="BX122" s="215"/>
      <c r="BY122" s="215"/>
      <c r="BZ122" s="215"/>
      <c r="CA122" s="215"/>
      <c r="CB122" s="215"/>
      <c r="CC122" s="215"/>
      <c r="CD122" s="215"/>
      <c r="CE122" s="215"/>
      <c r="CF122" s="215"/>
      <c r="CG122" s="216"/>
      <c r="CH122" s="23">
        <f aca="true" t="shared" si="8" ref="CH122:CH180">BK122/AT122*100</f>
        <v>14.372422181682776</v>
      </c>
      <c r="CJ122" s="55"/>
      <c r="CK122" s="55"/>
      <c r="CL122" s="55"/>
      <c r="CM122" s="56"/>
      <c r="CN122" s="56"/>
      <c r="CO122" s="56"/>
      <c r="CP122" s="57"/>
      <c r="CQ122" s="57"/>
      <c r="CR122" s="57"/>
      <c r="CS122" s="57"/>
      <c r="CT122" s="57"/>
      <c r="CU122" s="57"/>
      <c r="CV122" s="57"/>
      <c r="CW122" s="57"/>
      <c r="CX122" s="57"/>
      <c r="CY122" s="57"/>
      <c r="CZ122" s="57"/>
      <c r="DA122" s="57"/>
      <c r="DB122" s="55"/>
      <c r="DC122" s="55"/>
      <c r="DD122" s="55"/>
      <c r="DE122" s="55"/>
      <c r="DF122" s="55"/>
      <c r="DG122" s="55"/>
      <c r="DH122" s="55"/>
      <c r="DI122" s="55"/>
      <c r="DJ122" s="55"/>
      <c r="DK122" s="55"/>
      <c r="DL122" s="55"/>
      <c r="DM122" s="55"/>
      <c r="DN122" s="55"/>
      <c r="DO122" s="55"/>
      <c r="DP122" s="55"/>
      <c r="DQ122" s="55"/>
      <c r="DR122" s="55"/>
      <c r="DS122" s="55"/>
      <c r="DT122" s="55"/>
      <c r="DU122" s="55"/>
      <c r="DV122" s="55"/>
      <c r="DW122" s="55"/>
      <c r="DX122" s="55"/>
      <c r="DY122" s="55"/>
    </row>
    <row r="123" spans="1:129" s="23" customFormat="1" ht="28.5" customHeight="1">
      <c r="A123" s="134" t="s">
        <v>381</v>
      </c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  <c r="Z123" s="134"/>
      <c r="AA123" s="134"/>
      <c r="AB123" s="134"/>
      <c r="AC123" s="134"/>
      <c r="AD123" s="134"/>
      <c r="AE123" s="201">
        <v>200</v>
      </c>
      <c r="AF123" s="201"/>
      <c r="AG123" s="201"/>
      <c r="AH123" s="201"/>
      <c r="AI123" s="201"/>
      <c r="AJ123" s="201"/>
      <c r="AK123" s="203" t="s">
        <v>108</v>
      </c>
      <c r="AL123" s="203"/>
      <c r="AM123" s="203"/>
      <c r="AN123" s="203"/>
      <c r="AO123" s="203"/>
      <c r="AP123" s="203"/>
      <c r="AQ123" s="203"/>
      <c r="AR123" s="203"/>
      <c r="AS123" s="203"/>
      <c r="AT123" s="234">
        <f>AT124</f>
        <v>10139600</v>
      </c>
      <c r="AU123" s="234"/>
      <c r="AV123" s="234"/>
      <c r="AW123" s="234"/>
      <c r="AX123" s="234"/>
      <c r="AY123" s="234"/>
      <c r="AZ123" s="234"/>
      <c r="BA123" s="234"/>
      <c r="BB123" s="234"/>
      <c r="BC123" s="234"/>
      <c r="BD123" s="234"/>
      <c r="BE123" s="234"/>
      <c r="BF123" s="234"/>
      <c r="BG123" s="234"/>
      <c r="BH123" s="234"/>
      <c r="BI123" s="234"/>
      <c r="BJ123" s="234"/>
      <c r="BK123" s="234">
        <f>BK124</f>
        <v>888000</v>
      </c>
      <c r="BL123" s="234"/>
      <c r="BM123" s="234"/>
      <c r="BN123" s="234"/>
      <c r="BO123" s="234"/>
      <c r="BP123" s="234"/>
      <c r="BQ123" s="234"/>
      <c r="BR123" s="234"/>
      <c r="BS123" s="234"/>
      <c r="BT123" s="234"/>
      <c r="BU123" s="234"/>
      <c r="BV123" s="234"/>
      <c r="BW123" s="214">
        <f>AT123-BK123</f>
        <v>9251600</v>
      </c>
      <c r="BX123" s="215"/>
      <c r="BY123" s="215"/>
      <c r="BZ123" s="215"/>
      <c r="CA123" s="215"/>
      <c r="CB123" s="215"/>
      <c r="CC123" s="215"/>
      <c r="CD123" s="215"/>
      <c r="CE123" s="215"/>
      <c r="CF123" s="215"/>
      <c r="CG123" s="216"/>
      <c r="CH123" s="23">
        <f t="shared" si="8"/>
        <v>8.757741922758294</v>
      </c>
      <c r="CJ123" s="55"/>
      <c r="CK123" s="55"/>
      <c r="CL123" s="55"/>
      <c r="CM123" s="56"/>
      <c r="CN123" s="56"/>
      <c r="CO123" s="56"/>
      <c r="CP123" s="57"/>
      <c r="CQ123" s="57"/>
      <c r="CR123" s="57"/>
      <c r="CS123" s="57"/>
      <c r="CT123" s="57"/>
      <c r="CU123" s="57"/>
      <c r="CV123" s="57"/>
      <c r="CW123" s="57"/>
      <c r="CX123" s="57"/>
      <c r="CY123" s="57"/>
      <c r="CZ123" s="57"/>
      <c r="DA123" s="57"/>
      <c r="DB123" s="55"/>
      <c r="DC123" s="55"/>
      <c r="DD123" s="55"/>
      <c r="DE123" s="55"/>
      <c r="DF123" s="55"/>
      <c r="DG123" s="55"/>
      <c r="DH123" s="55"/>
      <c r="DI123" s="55"/>
      <c r="DJ123" s="55"/>
      <c r="DK123" s="55"/>
      <c r="DL123" s="55"/>
      <c r="DM123" s="55"/>
      <c r="DN123" s="55"/>
      <c r="DO123" s="55"/>
      <c r="DP123" s="55"/>
      <c r="DQ123" s="55"/>
      <c r="DR123" s="55"/>
      <c r="DS123" s="55"/>
      <c r="DT123" s="55"/>
      <c r="DU123" s="55"/>
      <c r="DV123" s="55"/>
      <c r="DW123" s="55"/>
      <c r="DX123" s="55"/>
      <c r="DY123" s="55"/>
    </row>
    <row r="124" spans="1:129" s="28" customFormat="1" ht="60" customHeight="1">
      <c r="A124" s="219" t="s">
        <v>110</v>
      </c>
      <c r="B124" s="220"/>
      <c r="C124" s="220"/>
      <c r="D124" s="220"/>
      <c r="E124" s="220"/>
      <c r="F124" s="220"/>
      <c r="G124" s="220"/>
      <c r="H124" s="220"/>
      <c r="I124" s="220"/>
      <c r="J124" s="220"/>
      <c r="K124" s="220"/>
      <c r="L124" s="220"/>
      <c r="M124" s="220"/>
      <c r="N124" s="220"/>
      <c r="O124" s="220"/>
      <c r="P124" s="220"/>
      <c r="Q124" s="220"/>
      <c r="R124" s="220"/>
      <c r="S124" s="220"/>
      <c r="T124" s="220"/>
      <c r="U124" s="220"/>
      <c r="V124" s="220"/>
      <c r="W124" s="220"/>
      <c r="X124" s="220"/>
      <c r="Y124" s="220"/>
      <c r="Z124" s="220"/>
      <c r="AA124" s="220"/>
      <c r="AB124" s="220"/>
      <c r="AC124" s="220"/>
      <c r="AD124" s="221"/>
      <c r="AE124" s="206">
        <v>200</v>
      </c>
      <c r="AF124" s="206"/>
      <c r="AG124" s="206"/>
      <c r="AH124" s="206"/>
      <c r="AI124" s="206"/>
      <c r="AJ124" s="206"/>
      <c r="AK124" s="202" t="s">
        <v>109</v>
      </c>
      <c r="AL124" s="202"/>
      <c r="AM124" s="202"/>
      <c r="AN124" s="202"/>
      <c r="AO124" s="202"/>
      <c r="AP124" s="202"/>
      <c r="AQ124" s="202"/>
      <c r="AR124" s="202"/>
      <c r="AS124" s="202"/>
      <c r="AT124" s="205">
        <f>AT125+AT129</f>
        <v>10139600</v>
      </c>
      <c r="AU124" s="205"/>
      <c r="AV124" s="205"/>
      <c r="AW124" s="205"/>
      <c r="AX124" s="205"/>
      <c r="AY124" s="205"/>
      <c r="AZ124" s="205"/>
      <c r="BA124" s="205"/>
      <c r="BB124" s="205"/>
      <c r="BC124" s="205"/>
      <c r="BD124" s="205"/>
      <c r="BE124" s="205"/>
      <c r="BF124" s="205"/>
      <c r="BG124" s="205"/>
      <c r="BH124" s="205"/>
      <c r="BI124" s="205"/>
      <c r="BJ124" s="205"/>
      <c r="BK124" s="205">
        <f>BK129</f>
        <v>888000</v>
      </c>
      <c r="BL124" s="205"/>
      <c r="BM124" s="205"/>
      <c r="BN124" s="205"/>
      <c r="BO124" s="205"/>
      <c r="BP124" s="205"/>
      <c r="BQ124" s="205"/>
      <c r="BR124" s="205"/>
      <c r="BS124" s="205"/>
      <c r="BT124" s="205"/>
      <c r="BU124" s="205"/>
      <c r="BV124" s="205"/>
      <c r="BW124" s="197">
        <f>AT124-BK124</f>
        <v>9251600</v>
      </c>
      <c r="BX124" s="198"/>
      <c r="BY124" s="198"/>
      <c r="BZ124" s="198"/>
      <c r="CA124" s="198"/>
      <c r="CB124" s="198"/>
      <c r="CC124" s="198"/>
      <c r="CD124" s="198"/>
      <c r="CE124" s="198"/>
      <c r="CF124" s="198"/>
      <c r="CG124" s="199"/>
      <c r="CH124" s="23">
        <f t="shared" si="8"/>
        <v>8.757741922758294</v>
      </c>
      <c r="CJ124" s="30"/>
      <c r="CK124" s="30"/>
      <c r="CL124" s="30"/>
      <c r="CM124" s="61"/>
      <c r="CN124" s="61"/>
      <c r="CO124" s="61"/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</row>
    <row r="125" spans="1:129" s="28" customFormat="1" ht="51.75" customHeight="1">
      <c r="A125" s="217" t="s">
        <v>469</v>
      </c>
      <c r="B125" s="217"/>
      <c r="C125" s="217"/>
      <c r="D125" s="217"/>
      <c r="E125" s="217"/>
      <c r="F125" s="217"/>
      <c r="G125" s="217"/>
      <c r="H125" s="217"/>
      <c r="I125" s="217"/>
      <c r="J125" s="217"/>
      <c r="K125" s="217"/>
      <c r="L125" s="217"/>
      <c r="M125" s="217"/>
      <c r="N125" s="217"/>
      <c r="O125" s="217"/>
      <c r="P125" s="217"/>
      <c r="Q125" s="217"/>
      <c r="R125" s="217"/>
      <c r="S125" s="217"/>
      <c r="T125" s="217"/>
      <c r="U125" s="217"/>
      <c r="V125" s="217"/>
      <c r="W125" s="217"/>
      <c r="X125" s="217"/>
      <c r="Y125" s="217"/>
      <c r="Z125" s="217"/>
      <c r="AA125" s="217"/>
      <c r="AB125" s="217"/>
      <c r="AC125" s="217"/>
      <c r="AD125" s="217"/>
      <c r="AE125" s="218">
        <v>200</v>
      </c>
      <c r="AF125" s="218"/>
      <c r="AG125" s="218"/>
      <c r="AH125" s="218"/>
      <c r="AI125" s="218"/>
      <c r="AJ125" s="218"/>
      <c r="AK125" s="233" t="s">
        <v>468</v>
      </c>
      <c r="AL125" s="233"/>
      <c r="AM125" s="233"/>
      <c r="AN125" s="233"/>
      <c r="AO125" s="233"/>
      <c r="AP125" s="233"/>
      <c r="AQ125" s="233"/>
      <c r="AR125" s="233"/>
      <c r="AS125" s="233"/>
      <c r="AT125" s="232">
        <f>AT126</f>
        <v>9251600</v>
      </c>
      <c r="AU125" s="232"/>
      <c r="AV125" s="232"/>
      <c r="AW125" s="232"/>
      <c r="AX125" s="232"/>
      <c r="AY125" s="232"/>
      <c r="AZ125" s="232"/>
      <c r="BA125" s="232"/>
      <c r="BB125" s="232"/>
      <c r="BC125" s="232"/>
      <c r="BD125" s="232"/>
      <c r="BE125" s="232"/>
      <c r="BF125" s="232"/>
      <c r="BG125" s="232"/>
      <c r="BH125" s="232"/>
      <c r="BI125" s="232"/>
      <c r="BJ125" s="232"/>
      <c r="BK125" s="232" t="str">
        <f>BK126</f>
        <v>-</v>
      </c>
      <c r="BL125" s="232"/>
      <c r="BM125" s="232"/>
      <c r="BN125" s="232"/>
      <c r="BO125" s="232"/>
      <c r="BP125" s="232"/>
      <c r="BQ125" s="232"/>
      <c r="BR125" s="232"/>
      <c r="BS125" s="232"/>
      <c r="BT125" s="232"/>
      <c r="BU125" s="232"/>
      <c r="BV125" s="232"/>
      <c r="BW125" s="197">
        <f>AT125</f>
        <v>9251600</v>
      </c>
      <c r="BX125" s="198"/>
      <c r="BY125" s="198"/>
      <c r="BZ125" s="198"/>
      <c r="CA125" s="198"/>
      <c r="CB125" s="198"/>
      <c r="CC125" s="198"/>
      <c r="CD125" s="198"/>
      <c r="CE125" s="198"/>
      <c r="CF125" s="198"/>
      <c r="CG125" s="199"/>
      <c r="CH125" s="21" t="e">
        <f>BK125/AT125*100</f>
        <v>#VALUE!</v>
      </c>
      <c r="CJ125" s="30"/>
      <c r="CK125" s="30"/>
      <c r="CL125" s="30"/>
      <c r="CM125" s="61"/>
      <c r="CN125" s="61"/>
      <c r="CO125" s="61"/>
      <c r="CP125" s="60"/>
      <c r="CQ125" s="60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</row>
    <row r="126" spans="1:129" s="28" customFormat="1" ht="35.25" customHeight="1">
      <c r="A126" s="217" t="s">
        <v>13</v>
      </c>
      <c r="B126" s="217"/>
      <c r="C126" s="217"/>
      <c r="D126" s="217"/>
      <c r="E126" s="217"/>
      <c r="F126" s="217"/>
      <c r="G126" s="217"/>
      <c r="H126" s="217"/>
      <c r="I126" s="217"/>
      <c r="J126" s="217"/>
      <c r="K126" s="217"/>
      <c r="L126" s="217"/>
      <c r="M126" s="217"/>
      <c r="N126" s="217"/>
      <c r="O126" s="217"/>
      <c r="P126" s="217"/>
      <c r="Q126" s="217"/>
      <c r="R126" s="217"/>
      <c r="S126" s="217"/>
      <c r="T126" s="217"/>
      <c r="U126" s="217"/>
      <c r="V126" s="217"/>
      <c r="W126" s="217"/>
      <c r="X126" s="217"/>
      <c r="Y126" s="217"/>
      <c r="Z126" s="217"/>
      <c r="AA126" s="217"/>
      <c r="AB126" s="217"/>
      <c r="AC126" s="217"/>
      <c r="AD126" s="217"/>
      <c r="AE126" s="218">
        <v>200</v>
      </c>
      <c r="AF126" s="218"/>
      <c r="AG126" s="218"/>
      <c r="AH126" s="218"/>
      <c r="AI126" s="218"/>
      <c r="AJ126" s="218"/>
      <c r="AK126" s="233" t="s">
        <v>467</v>
      </c>
      <c r="AL126" s="233"/>
      <c r="AM126" s="233"/>
      <c r="AN126" s="233"/>
      <c r="AO126" s="233"/>
      <c r="AP126" s="233"/>
      <c r="AQ126" s="233"/>
      <c r="AR126" s="233"/>
      <c r="AS126" s="233"/>
      <c r="AT126" s="232">
        <f>AT127+AT128</f>
        <v>9251600</v>
      </c>
      <c r="AU126" s="232"/>
      <c r="AV126" s="232"/>
      <c r="AW126" s="232"/>
      <c r="AX126" s="232"/>
      <c r="AY126" s="232"/>
      <c r="AZ126" s="232"/>
      <c r="BA126" s="232"/>
      <c r="BB126" s="232"/>
      <c r="BC126" s="232"/>
      <c r="BD126" s="232"/>
      <c r="BE126" s="232"/>
      <c r="BF126" s="232"/>
      <c r="BG126" s="232"/>
      <c r="BH126" s="232"/>
      <c r="BI126" s="232"/>
      <c r="BJ126" s="232"/>
      <c r="BK126" s="232" t="str">
        <f>BK127</f>
        <v>-</v>
      </c>
      <c r="BL126" s="232"/>
      <c r="BM126" s="232"/>
      <c r="BN126" s="232"/>
      <c r="BO126" s="232"/>
      <c r="BP126" s="232"/>
      <c r="BQ126" s="232"/>
      <c r="BR126" s="232"/>
      <c r="BS126" s="232"/>
      <c r="BT126" s="232"/>
      <c r="BU126" s="232"/>
      <c r="BV126" s="232"/>
      <c r="BW126" s="197">
        <f>AT126</f>
        <v>9251600</v>
      </c>
      <c r="BX126" s="198"/>
      <c r="BY126" s="198"/>
      <c r="BZ126" s="198"/>
      <c r="CA126" s="198"/>
      <c r="CB126" s="198"/>
      <c r="CC126" s="198"/>
      <c r="CD126" s="198"/>
      <c r="CE126" s="198"/>
      <c r="CF126" s="198"/>
      <c r="CG126" s="199"/>
      <c r="CH126" s="21" t="e">
        <f>BK126/AT126*100</f>
        <v>#VALUE!</v>
      </c>
      <c r="CJ126" s="30"/>
      <c r="CK126" s="30"/>
      <c r="CL126" s="30"/>
      <c r="CM126" s="61"/>
      <c r="CN126" s="61"/>
      <c r="CO126" s="61"/>
      <c r="CP126" s="60"/>
      <c r="CQ126" s="60"/>
      <c r="CR126" s="60"/>
      <c r="CS126" s="60"/>
      <c r="CT126" s="60"/>
      <c r="CU126" s="60"/>
      <c r="CV126" s="60"/>
      <c r="CW126" s="60"/>
      <c r="CX126" s="60"/>
      <c r="CY126" s="60"/>
      <c r="CZ126" s="60"/>
      <c r="DA126" s="6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</row>
    <row r="127" spans="1:129" s="28" customFormat="1" ht="35.25" customHeight="1">
      <c r="A127" s="217" t="s">
        <v>344</v>
      </c>
      <c r="B127" s="217"/>
      <c r="C127" s="217"/>
      <c r="D127" s="217"/>
      <c r="E127" s="217"/>
      <c r="F127" s="217"/>
      <c r="G127" s="217"/>
      <c r="H127" s="217"/>
      <c r="I127" s="217"/>
      <c r="J127" s="217"/>
      <c r="K127" s="217"/>
      <c r="L127" s="217"/>
      <c r="M127" s="217"/>
      <c r="N127" s="217"/>
      <c r="O127" s="217"/>
      <c r="P127" s="217"/>
      <c r="Q127" s="217"/>
      <c r="R127" s="217"/>
      <c r="S127" s="217"/>
      <c r="T127" s="217"/>
      <c r="U127" s="217"/>
      <c r="V127" s="217"/>
      <c r="W127" s="217"/>
      <c r="X127" s="217"/>
      <c r="Y127" s="217"/>
      <c r="Z127" s="217"/>
      <c r="AA127" s="217"/>
      <c r="AB127" s="217"/>
      <c r="AC127" s="217"/>
      <c r="AD127" s="217"/>
      <c r="AE127" s="218">
        <v>200</v>
      </c>
      <c r="AF127" s="218"/>
      <c r="AG127" s="218"/>
      <c r="AH127" s="218"/>
      <c r="AI127" s="218"/>
      <c r="AJ127" s="218"/>
      <c r="AK127" s="233" t="s">
        <v>466</v>
      </c>
      <c r="AL127" s="233"/>
      <c r="AM127" s="233"/>
      <c r="AN127" s="233"/>
      <c r="AO127" s="233"/>
      <c r="AP127" s="233"/>
      <c r="AQ127" s="233"/>
      <c r="AR127" s="233"/>
      <c r="AS127" s="233"/>
      <c r="AT127" s="232">
        <v>6751600</v>
      </c>
      <c r="AU127" s="232"/>
      <c r="AV127" s="232"/>
      <c r="AW127" s="232"/>
      <c r="AX127" s="232"/>
      <c r="AY127" s="232"/>
      <c r="AZ127" s="232"/>
      <c r="BA127" s="232"/>
      <c r="BB127" s="232"/>
      <c r="BC127" s="232"/>
      <c r="BD127" s="232"/>
      <c r="BE127" s="232"/>
      <c r="BF127" s="232"/>
      <c r="BG127" s="232"/>
      <c r="BH127" s="232"/>
      <c r="BI127" s="232"/>
      <c r="BJ127" s="232"/>
      <c r="BK127" s="232" t="s">
        <v>266</v>
      </c>
      <c r="BL127" s="232"/>
      <c r="BM127" s="232"/>
      <c r="BN127" s="232"/>
      <c r="BO127" s="232"/>
      <c r="BP127" s="232"/>
      <c r="BQ127" s="232"/>
      <c r="BR127" s="232"/>
      <c r="BS127" s="232"/>
      <c r="BT127" s="232"/>
      <c r="BU127" s="232"/>
      <c r="BV127" s="232"/>
      <c r="BW127" s="197">
        <f>AT127</f>
        <v>6751600</v>
      </c>
      <c r="BX127" s="198"/>
      <c r="BY127" s="198"/>
      <c r="BZ127" s="198"/>
      <c r="CA127" s="198"/>
      <c r="CB127" s="198"/>
      <c r="CC127" s="198"/>
      <c r="CD127" s="198"/>
      <c r="CE127" s="198"/>
      <c r="CF127" s="198"/>
      <c r="CG127" s="199"/>
      <c r="CH127" s="21" t="e">
        <f>BK127/AT127*100</f>
        <v>#VALUE!</v>
      </c>
      <c r="CJ127" s="30"/>
      <c r="CK127" s="30"/>
      <c r="CL127" s="30"/>
      <c r="CM127" s="61"/>
      <c r="CN127" s="61"/>
      <c r="CO127" s="61"/>
      <c r="CP127" s="60"/>
      <c r="CQ127" s="60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</row>
    <row r="128" spans="1:129" s="28" customFormat="1" ht="35.25" customHeight="1">
      <c r="A128" s="113" t="s">
        <v>345</v>
      </c>
      <c r="B128" s="113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  <c r="Z128" s="113"/>
      <c r="AA128" s="113"/>
      <c r="AB128" s="113"/>
      <c r="AC128" s="113"/>
      <c r="AD128" s="113"/>
      <c r="AE128" s="218">
        <v>200</v>
      </c>
      <c r="AF128" s="218"/>
      <c r="AG128" s="218"/>
      <c r="AH128" s="218"/>
      <c r="AI128" s="218"/>
      <c r="AJ128" s="218"/>
      <c r="AK128" s="233" t="s">
        <v>504</v>
      </c>
      <c r="AL128" s="233"/>
      <c r="AM128" s="233"/>
      <c r="AN128" s="233"/>
      <c r="AO128" s="233"/>
      <c r="AP128" s="233"/>
      <c r="AQ128" s="233"/>
      <c r="AR128" s="233"/>
      <c r="AS128" s="233"/>
      <c r="AT128" s="232">
        <v>2500000</v>
      </c>
      <c r="AU128" s="232"/>
      <c r="AV128" s="232"/>
      <c r="AW128" s="232"/>
      <c r="AX128" s="232"/>
      <c r="AY128" s="232"/>
      <c r="AZ128" s="232"/>
      <c r="BA128" s="232"/>
      <c r="BB128" s="232"/>
      <c r="BC128" s="232"/>
      <c r="BD128" s="232"/>
      <c r="BE128" s="232"/>
      <c r="BF128" s="232"/>
      <c r="BG128" s="232"/>
      <c r="BH128" s="232"/>
      <c r="BI128" s="232"/>
      <c r="BJ128" s="232"/>
      <c r="BK128" s="232" t="s">
        <v>266</v>
      </c>
      <c r="BL128" s="232"/>
      <c r="BM128" s="232"/>
      <c r="BN128" s="232"/>
      <c r="BO128" s="232"/>
      <c r="BP128" s="232"/>
      <c r="BQ128" s="232"/>
      <c r="BR128" s="232"/>
      <c r="BS128" s="232"/>
      <c r="BT128" s="232"/>
      <c r="BU128" s="232"/>
      <c r="BV128" s="232"/>
      <c r="BW128" s="197">
        <f>AT128</f>
        <v>2500000</v>
      </c>
      <c r="BX128" s="198"/>
      <c r="BY128" s="198"/>
      <c r="BZ128" s="198"/>
      <c r="CA128" s="198"/>
      <c r="CB128" s="198"/>
      <c r="CC128" s="198"/>
      <c r="CD128" s="198"/>
      <c r="CE128" s="198"/>
      <c r="CF128" s="198"/>
      <c r="CG128" s="199"/>
      <c r="CH128" s="21" t="e">
        <f>BK128/AT128*100</f>
        <v>#VALUE!</v>
      </c>
      <c r="CJ128" s="30"/>
      <c r="CK128" s="30"/>
      <c r="CL128" s="30"/>
      <c r="CM128" s="61"/>
      <c r="CN128" s="61"/>
      <c r="CO128" s="61"/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</row>
    <row r="129" spans="1:129" s="28" customFormat="1" ht="51.75" customHeight="1">
      <c r="A129" s="113" t="s">
        <v>68</v>
      </c>
      <c r="B129" s="113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  <c r="AA129" s="113"/>
      <c r="AB129" s="113"/>
      <c r="AC129" s="113"/>
      <c r="AD129" s="113"/>
      <c r="AE129" s="206">
        <v>200</v>
      </c>
      <c r="AF129" s="206"/>
      <c r="AG129" s="206"/>
      <c r="AH129" s="206"/>
      <c r="AI129" s="206"/>
      <c r="AJ129" s="206"/>
      <c r="AK129" s="202" t="s">
        <v>185</v>
      </c>
      <c r="AL129" s="202"/>
      <c r="AM129" s="202"/>
      <c r="AN129" s="202"/>
      <c r="AO129" s="202"/>
      <c r="AP129" s="202"/>
      <c r="AQ129" s="202"/>
      <c r="AR129" s="202"/>
      <c r="AS129" s="202"/>
      <c r="AT129" s="205">
        <f>AT130</f>
        <v>888000</v>
      </c>
      <c r="AU129" s="205"/>
      <c r="AV129" s="205"/>
      <c r="AW129" s="205"/>
      <c r="AX129" s="205"/>
      <c r="AY129" s="205"/>
      <c r="AZ129" s="205"/>
      <c r="BA129" s="205"/>
      <c r="BB129" s="205"/>
      <c r="BC129" s="205"/>
      <c r="BD129" s="205"/>
      <c r="BE129" s="205"/>
      <c r="BF129" s="205"/>
      <c r="BG129" s="205"/>
      <c r="BH129" s="205"/>
      <c r="BI129" s="205"/>
      <c r="BJ129" s="205"/>
      <c r="BK129" s="205">
        <f>BK130</f>
        <v>888000</v>
      </c>
      <c r="BL129" s="205"/>
      <c r="BM129" s="205"/>
      <c r="BN129" s="205"/>
      <c r="BO129" s="205"/>
      <c r="BP129" s="205"/>
      <c r="BQ129" s="205"/>
      <c r="BR129" s="205"/>
      <c r="BS129" s="205"/>
      <c r="BT129" s="205"/>
      <c r="BU129" s="205"/>
      <c r="BV129" s="205"/>
      <c r="BW129" s="197" t="s">
        <v>266</v>
      </c>
      <c r="BX129" s="198"/>
      <c r="BY129" s="198"/>
      <c r="BZ129" s="198"/>
      <c r="CA129" s="198"/>
      <c r="CB129" s="198"/>
      <c r="CC129" s="198"/>
      <c r="CD129" s="198"/>
      <c r="CE129" s="198"/>
      <c r="CF129" s="198"/>
      <c r="CG129" s="199"/>
      <c r="CH129" s="23">
        <f t="shared" si="8"/>
        <v>100</v>
      </c>
      <c r="CJ129" s="30"/>
      <c r="CK129" s="30"/>
      <c r="CL129" s="30"/>
      <c r="CM129" s="61"/>
      <c r="CN129" s="61"/>
      <c r="CO129" s="61"/>
      <c r="CP129" s="60"/>
      <c r="CQ129" s="60"/>
      <c r="CR129" s="60"/>
      <c r="CS129" s="60"/>
      <c r="CT129" s="60"/>
      <c r="CU129" s="60"/>
      <c r="CV129" s="60"/>
      <c r="CW129" s="60"/>
      <c r="CX129" s="60"/>
      <c r="CY129" s="60"/>
      <c r="CZ129" s="60"/>
      <c r="DA129" s="6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</row>
    <row r="130" spans="1:129" s="28" customFormat="1" ht="35.25" customHeight="1">
      <c r="A130" s="113" t="s">
        <v>13</v>
      </c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  <c r="AA130" s="113"/>
      <c r="AB130" s="113"/>
      <c r="AC130" s="113"/>
      <c r="AD130" s="113"/>
      <c r="AE130" s="206">
        <v>200</v>
      </c>
      <c r="AF130" s="206"/>
      <c r="AG130" s="206"/>
      <c r="AH130" s="206"/>
      <c r="AI130" s="206"/>
      <c r="AJ130" s="206"/>
      <c r="AK130" s="202" t="s">
        <v>184</v>
      </c>
      <c r="AL130" s="202"/>
      <c r="AM130" s="202"/>
      <c r="AN130" s="202"/>
      <c r="AO130" s="202"/>
      <c r="AP130" s="202"/>
      <c r="AQ130" s="202"/>
      <c r="AR130" s="202"/>
      <c r="AS130" s="202"/>
      <c r="AT130" s="205">
        <f>AT131</f>
        <v>888000</v>
      </c>
      <c r="AU130" s="205"/>
      <c r="AV130" s="205"/>
      <c r="AW130" s="205"/>
      <c r="AX130" s="205"/>
      <c r="AY130" s="205"/>
      <c r="AZ130" s="205"/>
      <c r="BA130" s="205"/>
      <c r="BB130" s="205"/>
      <c r="BC130" s="205"/>
      <c r="BD130" s="205"/>
      <c r="BE130" s="205"/>
      <c r="BF130" s="205"/>
      <c r="BG130" s="205"/>
      <c r="BH130" s="205"/>
      <c r="BI130" s="205"/>
      <c r="BJ130" s="205"/>
      <c r="BK130" s="205">
        <f>BK131</f>
        <v>888000</v>
      </c>
      <c r="BL130" s="205"/>
      <c r="BM130" s="205"/>
      <c r="BN130" s="205"/>
      <c r="BO130" s="205"/>
      <c r="BP130" s="205"/>
      <c r="BQ130" s="205"/>
      <c r="BR130" s="205"/>
      <c r="BS130" s="205"/>
      <c r="BT130" s="205"/>
      <c r="BU130" s="205"/>
      <c r="BV130" s="205"/>
      <c r="BW130" s="197" t="s">
        <v>266</v>
      </c>
      <c r="BX130" s="198"/>
      <c r="BY130" s="198"/>
      <c r="BZ130" s="198"/>
      <c r="CA130" s="198"/>
      <c r="CB130" s="198"/>
      <c r="CC130" s="198"/>
      <c r="CD130" s="198"/>
      <c r="CE130" s="198"/>
      <c r="CF130" s="198"/>
      <c r="CG130" s="199"/>
      <c r="CH130" s="23">
        <f t="shared" si="8"/>
        <v>100</v>
      </c>
      <c r="CJ130" s="30"/>
      <c r="CK130" s="30"/>
      <c r="CL130" s="30"/>
      <c r="CM130" s="61"/>
      <c r="CN130" s="61"/>
      <c r="CO130" s="61"/>
      <c r="CP130" s="60"/>
      <c r="CQ130" s="60"/>
      <c r="CR130" s="60"/>
      <c r="CS130" s="60"/>
      <c r="CT130" s="60"/>
      <c r="CU130" s="60"/>
      <c r="CV130" s="60"/>
      <c r="CW130" s="60"/>
      <c r="CX130" s="60"/>
      <c r="CY130" s="60"/>
      <c r="CZ130" s="60"/>
      <c r="DA130" s="6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</row>
    <row r="131" spans="1:129" s="28" customFormat="1" ht="35.25" customHeight="1">
      <c r="A131" s="113" t="s">
        <v>344</v>
      </c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  <c r="AA131" s="113"/>
      <c r="AB131" s="113"/>
      <c r="AC131" s="113"/>
      <c r="AD131" s="113"/>
      <c r="AE131" s="206">
        <v>200</v>
      </c>
      <c r="AF131" s="206"/>
      <c r="AG131" s="206"/>
      <c r="AH131" s="206"/>
      <c r="AI131" s="206"/>
      <c r="AJ131" s="206"/>
      <c r="AK131" s="202" t="s">
        <v>183</v>
      </c>
      <c r="AL131" s="202"/>
      <c r="AM131" s="202"/>
      <c r="AN131" s="202"/>
      <c r="AO131" s="202"/>
      <c r="AP131" s="202"/>
      <c r="AQ131" s="202"/>
      <c r="AR131" s="202"/>
      <c r="AS131" s="202"/>
      <c r="AT131" s="205">
        <v>888000</v>
      </c>
      <c r="AU131" s="205"/>
      <c r="AV131" s="205"/>
      <c r="AW131" s="205"/>
      <c r="AX131" s="205"/>
      <c r="AY131" s="205"/>
      <c r="AZ131" s="205"/>
      <c r="BA131" s="205"/>
      <c r="BB131" s="205"/>
      <c r="BC131" s="205"/>
      <c r="BD131" s="205"/>
      <c r="BE131" s="205"/>
      <c r="BF131" s="205"/>
      <c r="BG131" s="205"/>
      <c r="BH131" s="205"/>
      <c r="BI131" s="205"/>
      <c r="BJ131" s="205"/>
      <c r="BK131" s="205">
        <v>888000</v>
      </c>
      <c r="BL131" s="205"/>
      <c r="BM131" s="205"/>
      <c r="BN131" s="205"/>
      <c r="BO131" s="205"/>
      <c r="BP131" s="205"/>
      <c r="BQ131" s="205"/>
      <c r="BR131" s="205"/>
      <c r="BS131" s="205"/>
      <c r="BT131" s="205"/>
      <c r="BU131" s="205"/>
      <c r="BV131" s="205"/>
      <c r="BW131" s="197" t="s">
        <v>266</v>
      </c>
      <c r="BX131" s="198"/>
      <c r="BY131" s="198"/>
      <c r="BZ131" s="198"/>
      <c r="CA131" s="198"/>
      <c r="CB131" s="198"/>
      <c r="CC131" s="198"/>
      <c r="CD131" s="198"/>
      <c r="CE131" s="198"/>
      <c r="CF131" s="198"/>
      <c r="CG131" s="199"/>
      <c r="CH131" s="23">
        <f t="shared" si="8"/>
        <v>100</v>
      </c>
      <c r="CJ131" s="30"/>
      <c r="CK131" s="30"/>
      <c r="CL131" s="30"/>
      <c r="CM131" s="61"/>
      <c r="CN131" s="61"/>
      <c r="CO131" s="61"/>
      <c r="CP131" s="60"/>
      <c r="CQ131" s="60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</row>
    <row r="132" spans="1:129" s="23" customFormat="1" ht="35.25" customHeight="1">
      <c r="A132" s="134" t="s">
        <v>424</v>
      </c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134"/>
      <c r="Y132" s="134"/>
      <c r="Z132" s="134"/>
      <c r="AA132" s="134"/>
      <c r="AB132" s="134"/>
      <c r="AC132" s="134"/>
      <c r="AD132" s="134"/>
      <c r="AE132" s="201">
        <v>200</v>
      </c>
      <c r="AF132" s="201"/>
      <c r="AG132" s="201"/>
      <c r="AH132" s="201"/>
      <c r="AI132" s="201"/>
      <c r="AJ132" s="201"/>
      <c r="AK132" s="203" t="s">
        <v>111</v>
      </c>
      <c r="AL132" s="203"/>
      <c r="AM132" s="203"/>
      <c r="AN132" s="203"/>
      <c r="AO132" s="203"/>
      <c r="AP132" s="203"/>
      <c r="AQ132" s="203"/>
      <c r="AR132" s="203"/>
      <c r="AS132" s="203"/>
      <c r="AT132" s="234">
        <f>AT133</f>
        <v>1069136.98</v>
      </c>
      <c r="AU132" s="234"/>
      <c r="AV132" s="234"/>
      <c r="AW132" s="234"/>
      <c r="AX132" s="234"/>
      <c r="AY132" s="234"/>
      <c r="AZ132" s="234"/>
      <c r="BA132" s="234"/>
      <c r="BB132" s="234"/>
      <c r="BC132" s="234"/>
      <c r="BD132" s="234"/>
      <c r="BE132" s="234"/>
      <c r="BF132" s="234"/>
      <c r="BG132" s="234"/>
      <c r="BH132" s="234"/>
      <c r="BI132" s="234"/>
      <c r="BJ132" s="234"/>
      <c r="BK132" s="234">
        <f>BK133</f>
        <v>722967</v>
      </c>
      <c r="BL132" s="234"/>
      <c r="BM132" s="234"/>
      <c r="BN132" s="234"/>
      <c r="BO132" s="234"/>
      <c r="BP132" s="234"/>
      <c r="BQ132" s="234"/>
      <c r="BR132" s="234"/>
      <c r="BS132" s="234"/>
      <c r="BT132" s="234"/>
      <c r="BU132" s="234"/>
      <c r="BV132" s="234"/>
      <c r="BW132" s="214">
        <f aca="true" t="shared" si="9" ref="BW132:BW137">AT132-BK132</f>
        <v>346169.98</v>
      </c>
      <c r="BX132" s="215"/>
      <c r="BY132" s="215"/>
      <c r="BZ132" s="215"/>
      <c r="CA132" s="215"/>
      <c r="CB132" s="215"/>
      <c r="CC132" s="215"/>
      <c r="CD132" s="215"/>
      <c r="CE132" s="215"/>
      <c r="CF132" s="215"/>
      <c r="CG132" s="216"/>
      <c r="CH132" s="23">
        <f t="shared" si="8"/>
        <v>67.62155023390922</v>
      </c>
      <c r="CJ132" s="55"/>
      <c r="CK132" s="55"/>
      <c r="CL132" s="55"/>
      <c r="CM132" s="56"/>
      <c r="CN132" s="56"/>
      <c r="CO132" s="56"/>
      <c r="CP132" s="57"/>
      <c r="CQ132" s="57"/>
      <c r="CR132" s="57"/>
      <c r="CS132" s="57"/>
      <c r="CT132" s="57"/>
      <c r="CU132" s="57"/>
      <c r="CV132" s="57"/>
      <c r="CW132" s="57"/>
      <c r="CX132" s="57"/>
      <c r="CY132" s="57"/>
      <c r="CZ132" s="57"/>
      <c r="DA132" s="57"/>
      <c r="DB132" s="55"/>
      <c r="DC132" s="55"/>
      <c r="DD132" s="55"/>
      <c r="DE132" s="55"/>
      <c r="DF132" s="55"/>
      <c r="DG132" s="55"/>
      <c r="DH132" s="55"/>
      <c r="DI132" s="55"/>
      <c r="DJ132" s="55"/>
      <c r="DK132" s="55"/>
      <c r="DL132" s="55"/>
      <c r="DM132" s="55"/>
      <c r="DN132" s="55"/>
      <c r="DO132" s="55"/>
      <c r="DP132" s="55"/>
      <c r="DQ132" s="55"/>
      <c r="DR132" s="55"/>
      <c r="DS132" s="55"/>
      <c r="DT132" s="55"/>
      <c r="DU132" s="55"/>
      <c r="DV132" s="55"/>
      <c r="DW132" s="55"/>
      <c r="DX132" s="55"/>
      <c r="DY132" s="55"/>
    </row>
    <row r="133" spans="1:129" s="28" customFormat="1" ht="60.75" customHeight="1">
      <c r="A133" s="113" t="s">
        <v>389</v>
      </c>
      <c r="B133" s="113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  <c r="Y133" s="113"/>
      <c r="Z133" s="113"/>
      <c r="AA133" s="113"/>
      <c r="AB133" s="113"/>
      <c r="AC133" s="113"/>
      <c r="AD133" s="113"/>
      <c r="AE133" s="206">
        <v>200</v>
      </c>
      <c r="AF133" s="206"/>
      <c r="AG133" s="206"/>
      <c r="AH133" s="206"/>
      <c r="AI133" s="206"/>
      <c r="AJ133" s="206"/>
      <c r="AK133" s="202" t="s">
        <v>112</v>
      </c>
      <c r="AL133" s="202"/>
      <c r="AM133" s="202"/>
      <c r="AN133" s="202"/>
      <c r="AO133" s="202"/>
      <c r="AP133" s="202"/>
      <c r="AQ133" s="202"/>
      <c r="AR133" s="202"/>
      <c r="AS133" s="202"/>
      <c r="AT133" s="205">
        <f>AT134</f>
        <v>1069136.98</v>
      </c>
      <c r="AU133" s="205"/>
      <c r="AV133" s="205"/>
      <c r="AW133" s="205"/>
      <c r="AX133" s="205"/>
      <c r="AY133" s="205"/>
      <c r="AZ133" s="205"/>
      <c r="BA133" s="205"/>
      <c r="BB133" s="205"/>
      <c r="BC133" s="205"/>
      <c r="BD133" s="205"/>
      <c r="BE133" s="205"/>
      <c r="BF133" s="205"/>
      <c r="BG133" s="205"/>
      <c r="BH133" s="205"/>
      <c r="BI133" s="205"/>
      <c r="BJ133" s="205"/>
      <c r="BK133" s="205">
        <f>BK134</f>
        <v>722967</v>
      </c>
      <c r="BL133" s="205"/>
      <c r="BM133" s="205"/>
      <c r="BN133" s="205"/>
      <c r="BO133" s="205"/>
      <c r="BP133" s="205"/>
      <c r="BQ133" s="205"/>
      <c r="BR133" s="205"/>
      <c r="BS133" s="205"/>
      <c r="BT133" s="205"/>
      <c r="BU133" s="205"/>
      <c r="BV133" s="205"/>
      <c r="BW133" s="197">
        <f t="shared" si="9"/>
        <v>346169.98</v>
      </c>
      <c r="BX133" s="198"/>
      <c r="BY133" s="198"/>
      <c r="BZ133" s="198"/>
      <c r="CA133" s="198"/>
      <c r="CB133" s="198"/>
      <c r="CC133" s="198"/>
      <c r="CD133" s="198"/>
      <c r="CE133" s="198"/>
      <c r="CF133" s="198"/>
      <c r="CG133" s="199"/>
      <c r="CH133" s="23">
        <f t="shared" si="8"/>
        <v>67.62155023390922</v>
      </c>
      <c r="CJ133" s="30"/>
      <c r="CK133" s="30"/>
      <c r="CL133" s="30"/>
      <c r="CM133" s="61"/>
      <c r="CN133" s="61"/>
      <c r="CO133" s="61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</row>
    <row r="134" spans="1:129" s="28" customFormat="1" ht="48" customHeight="1">
      <c r="A134" s="113" t="s">
        <v>68</v>
      </c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  <c r="AA134" s="113"/>
      <c r="AB134" s="113"/>
      <c r="AC134" s="113"/>
      <c r="AD134" s="113"/>
      <c r="AE134" s="206">
        <v>200</v>
      </c>
      <c r="AF134" s="206"/>
      <c r="AG134" s="206"/>
      <c r="AH134" s="206"/>
      <c r="AI134" s="206"/>
      <c r="AJ134" s="206"/>
      <c r="AK134" s="202" t="s">
        <v>113</v>
      </c>
      <c r="AL134" s="202"/>
      <c r="AM134" s="202"/>
      <c r="AN134" s="202"/>
      <c r="AO134" s="202"/>
      <c r="AP134" s="202"/>
      <c r="AQ134" s="202"/>
      <c r="AR134" s="202"/>
      <c r="AS134" s="202"/>
      <c r="AT134" s="205">
        <f>AT135+AT138</f>
        <v>1069136.98</v>
      </c>
      <c r="AU134" s="205"/>
      <c r="AV134" s="205"/>
      <c r="AW134" s="205"/>
      <c r="AX134" s="205"/>
      <c r="AY134" s="205"/>
      <c r="AZ134" s="205"/>
      <c r="BA134" s="205"/>
      <c r="BB134" s="205"/>
      <c r="BC134" s="205"/>
      <c r="BD134" s="205"/>
      <c r="BE134" s="205"/>
      <c r="BF134" s="205"/>
      <c r="BG134" s="205"/>
      <c r="BH134" s="205"/>
      <c r="BI134" s="205"/>
      <c r="BJ134" s="205"/>
      <c r="BK134" s="205">
        <f>BK135+BK138</f>
        <v>722967</v>
      </c>
      <c r="BL134" s="205"/>
      <c r="BM134" s="205"/>
      <c r="BN134" s="205"/>
      <c r="BO134" s="205"/>
      <c r="BP134" s="205"/>
      <c r="BQ134" s="205"/>
      <c r="BR134" s="205"/>
      <c r="BS134" s="205"/>
      <c r="BT134" s="205"/>
      <c r="BU134" s="205"/>
      <c r="BV134" s="205"/>
      <c r="BW134" s="197">
        <f t="shared" si="9"/>
        <v>346169.98</v>
      </c>
      <c r="BX134" s="198"/>
      <c r="BY134" s="198"/>
      <c r="BZ134" s="198"/>
      <c r="CA134" s="198"/>
      <c r="CB134" s="198"/>
      <c r="CC134" s="198"/>
      <c r="CD134" s="198"/>
      <c r="CE134" s="198"/>
      <c r="CF134" s="198"/>
      <c r="CG134" s="199"/>
      <c r="CH134" s="23">
        <f t="shared" si="8"/>
        <v>67.62155023390922</v>
      </c>
      <c r="CJ134" s="30"/>
      <c r="CK134" s="30"/>
      <c r="CL134" s="30"/>
      <c r="CM134" s="61"/>
      <c r="CN134" s="61"/>
      <c r="CO134" s="61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</row>
    <row r="135" spans="1:129" s="28" customFormat="1" ht="29.25" customHeight="1">
      <c r="A135" s="113" t="s">
        <v>13</v>
      </c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  <c r="Y135" s="113"/>
      <c r="Z135" s="113"/>
      <c r="AA135" s="113"/>
      <c r="AB135" s="113"/>
      <c r="AC135" s="113"/>
      <c r="AD135" s="113"/>
      <c r="AE135" s="206">
        <v>200</v>
      </c>
      <c r="AF135" s="206"/>
      <c r="AG135" s="206"/>
      <c r="AH135" s="206"/>
      <c r="AI135" s="206"/>
      <c r="AJ135" s="206"/>
      <c r="AK135" s="202" t="s">
        <v>114</v>
      </c>
      <c r="AL135" s="202"/>
      <c r="AM135" s="202"/>
      <c r="AN135" s="202"/>
      <c r="AO135" s="202"/>
      <c r="AP135" s="202"/>
      <c r="AQ135" s="202"/>
      <c r="AR135" s="202"/>
      <c r="AS135" s="202"/>
      <c r="AT135" s="205">
        <f>AT136+AT137</f>
        <v>1019136.98</v>
      </c>
      <c r="AU135" s="205"/>
      <c r="AV135" s="205"/>
      <c r="AW135" s="205"/>
      <c r="AX135" s="205"/>
      <c r="AY135" s="205"/>
      <c r="AZ135" s="205"/>
      <c r="BA135" s="205"/>
      <c r="BB135" s="205"/>
      <c r="BC135" s="205"/>
      <c r="BD135" s="205"/>
      <c r="BE135" s="205"/>
      <c r="BF135" s="205"/>
      <c r="BG135" s="205"/>
      <c r="BH135" s="205"/>
      <c r="BI135" s="205"/>
      <c r="BJ135" s="205"/>
      <c r="BK135" s="205">
        <f>BK136+BK137</f>
        <v>672967</v>
      </c>
      <c r="BL135" s="205"/>
      <c r="BM135" s="205"/>
      <c r="BN135" s="205"/>
      <c r="BO135" s="205"/>
      <c r="BP135" s="205"/>
      <c r="BQ135" s="205"/>
      <c r="BR135" s="205"/>
      <c r="BS135" s="205"/>
      <c r="BT135" s="205"/>
      <c r="BU135" s="205"/>
      <c r="BV135" s="205"/>
      <c r="BW135" s="197">
        <f t="shared" si="9"/>
        <v>346169.98</v>
      </c>
      <c r="BX135" s="198"/>
      <c r="BY135" s="198"/>
      <c r="BZ135" s="198"/>
      <c r="CA135" s="198"/>
      <c r="CB135" s="198"/>
      <c r="CC135" s="198"/>
      <c r="CD135" s="198"/>
      <c r="CE135" s="198"/>
      <c r="CF135" s="198"/>
      <c r="CG135" s="199"/>
      <c r="CH135" s="23">
        <f t="shared" si="8"/>
        <v>66.03302727764819</v>
      </c>
      <c r="CJ135" s="30"/>
      <c r="CK135" s="30"/>
      <c r="CL135" s="30"/>
      <c r="CM135" s="61"/>
      <c r="CN135" s="61"/>
      <c r="CO135" s="61"/>
      <c r="CP135" s="60"/>
      <c r="CQ135" s="60"/>
      <c r="CR135" s="60"/>
      <c r="CS135" s="60"/>
      <c r="CT135" s="60"/>
      <c r="CU135" s="60"/>
      <c r="CV135" s="60"/>
      <c r="CW135" s="60"/>
      <c r="CX135" s="60"/>
      <c r="CY135" s="60"/>
      <c r="CZ135" s="60"/>
      <c r="DA135" s="6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</row>
    <row r="136" spans="1:129" s="20" customFormat="1" ht="31.5" customHeight="1">
      <c r="A136" s="113" t="s">
        <v>344</v>
      </c>
      <c r="B136" s="113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  <c r="Y136" s="113"/>
      <c r="Z136" s="113"/>
      <c r="AA136" s="113"/>
      <c r="AB136" s="113"/>
      <c r="AC136" s="113"/>
      <c r="AD136" s="113"/>
      <c r="AE136" s="206">
        <v>200</v>
      </c>
      <c r="AF136" s="206"/>
      <c r="AG136" s="206"/>
      <c r="AH136" s="206"/>
      <c r="AI136" s="206"/>
      <c r="AJ136" s="206"/>
      <c r="AK136" s="202" t="s">
        <v>115</v>
      </c>
      <c r="AL136" s="202"/>
      <c r="AM136" s="202"/>
      <c r="AN136" s="202"/>
      <c r="AO136" s="202"/>
      <c r="AP136" s="202"/>
      <c r="AQ136" s="202"/>
      <c r="AR136" s="202"/>
      <c r="AS136" s="202"/>
      <c r="AT136" s="205">
        <v>585636.98</v>
      </c>
      <c r="AU136" s="205"/>
      <c r="AV136" s="205"/>
      <c r="AW136" s="205"/>
      <c r="AX136" s="205"/>
      <c r="AY136" s="205"/>
      <c r="AZ136" s="205"/>
      <c r="BA136" s="205"/>
      <c r="BB136" s="205"/>
      <c r="BC136" s="205"/>
      <c r="BD136" s="205"/>
      <c r="BE136" s="205"/>
      <c r="BF136" s="205"/>
      <c r="BG136" s="205"/>
      <c r="BH136" s="205"/>
      <c r="BI136" s="205"/>
      <c r="BJ136" s="205"/>
      <c r="BK136" s="205">
        <v>506901</v>
      </c>
      <c r="BL136" s="205"/>
      <c r="BM136" s="205"/>
      <c r="BN136" s="205"/>
      <c r="BO136" s="205"/>
      <c r="BP136" s="205"/>
      <c r="BQ136" s="205"/>
      <c r="BR136" s="205"/>
      <c r="BS136" s="205"/>
      <c r="BT136" s="205"/>
      <c r="BU136" s="205"/>
      <c r="BV136" s="205"/>
      <c r="BW136" s="197">
        <f t="shared" si="9"/>
        <v>78735.97999999998</v>
      </c>
      <c r="BX136" s="198"/>
      <c r="BY136" s="198"/>
      <c r="BZ136" s="198"/>
      <c r="CA136" s="198"/>
      <c r="CB136" s="198"/>
      <c r="CC136" s="198"/>
      <c r="CD136" s="198"/>
      <c r="CE136" s="198"/>
      <c r="CF136" s="198"/>
      <c r="CG136" s="199"/>
      <c r="CH136" s="23">
        <f t="shared" si="8"/>
        <v>86.55549722970022</v>
      </c>
      <c r="CJ136" s="31"/>
      <c r="CK136" s="31"/>
      <c r="CL136" s="31"/>
      <c r="CM136" s="58"/>
      <c r="CN136" s="58"/>
      <c r="CO136" s="58"/>
      <c r="CP136" s="36"/>
      <c r="CQ136" s="36"/>
      <c r="CR136" s="36"/>
      <c r="CS136" s="36"/>
      <c r="CT136" s="36"/>
      <c r="CU136" s="36"/>
      <c r="CV136" s="36"/>
      <c r="CW136" s="36"/>
      <c r="CX136" s="36"/>
      <c r="CY136" s="36"/>
      <c r="CZ136" s="36"/>
      <c r="DA136" s="36"/>
      <c r="DB136" s="31"/>
      <c r="DC136" s="31"/>
      <c r="DD136" s="31"/>
      <c r="DE136" s="31"/>
      <c r="DF136" s="31"/>
      <c r="DG136" s="31"/>
      <c r="DH136" s="31"/>
      <c r="DI136" s="31"/>
      <c r="DJ136" s="31"/>
      <c r="DK136" s="31"/>
      <c r="DL136" s="31"/>
      <c r="DM136" s="31"/>
      <c r="DN136" s="31"/>
      <c r="DO136" s="31"/>
      <c r="DP136" s="31"/>
      <c r="DQ136" s="31"/>
      <c r="DR136" s="31"/>
      <c r="DS136" s="31"/>
      <c r="DT136" s="31"/>
      <c r="DU136" s="31"/>
      <c r="DV136" s="31"/>
      <c r="DW136" s="31"/>
      <c r="DX136" s="31"/>
      <c r="DY136" s="31"/>
    </row>
    <row r="137" spans="1:129" s="20" customFormat="1" ht="31.5" customHeight="1">
      <c r="A137" s="113" t="s">
        <v>345</v>
      </c>
      <c r="B137" s="113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  <c r="Y137" s="113"/>
      <c r="Z137" s="113"/>
      <c r="AA137" s="113"/>
      <c r="AB137" s="113"/>
      <c r="AC137" s="113"/>
      <c r="AD137" s="113"/>
      <c r="AE137" s="206">
        <v>200</v>
      </c>
      <c r="AF137" s="206"/>
      <c r="AG137" s="206"/>
      <c r="AH137" s="206"/>
      <c r="AI137" s="206"/>
      <c r="AJ137" s="206"/>
      <c r="AK137" s="202" t="s">
        <v>514</v>
      </c>
      <c r="AL137" s="202"/>
      <c r="AM137" s="202"/>
      <c r="AN137" s="202"/>
      <c r="AO137" s="202"/>
      <c r="AP137" s="202"/>
      <c r="AQ137" s="202"/>
      <c r="AR137" s="202"/>
      <c r="AS137" s="202"/>
      <c r="AT137" s="205">
        <v>433500</v>
      </c>
      <c r="AU137" s="205"/>
      <c r="AV137" s="205"/>
      <c r="AW137" s="205"/>
      <c r="AX137" s="205"/>
      <c r="AY137" s="205"/>
      <c r="AZ137" s="205"/>
      <c r="BA137" s="205"/>
      <c r="BB137" s="205"/>
      <c r="BC137" s="205"/>
      <c r="BD137" s="205"/>
      <c r="BE137" s="205"/>
      <c r="BF137" s="205"/>
      <c r="BG137" s="205"/>
      <c r="BH137" s="205"/>
      <c r="BI137" s="205"/>
      <c r="BJ137" s="205"/>
      <c r="BK137" s="205">
        <v>166066</v>
      </c>
      <c r="BL137" s="205"/>
      <c r="BM137" s="205"/>
      <c r="BN137" s="205"/>
      <c r="BO137" s="205"/>
      <c r="BP137" s="205"/>
      <c r="BQ137" s="205"/>
      <c r="BR137" s="205"/>
      <c r="BS137" s="205"/>
      <c r="BT137" s="205"/>
      <c r="BU137" s="205"/>
      <c r="BV137" s="205"/>
      <c r="BW137" s="197">
        <f t="shared" si="9"/>
        <v>267434</v>
      </c>
      <c r="BX137" s="198"/>
      <c r="BY137" s="198"/>
      <c r="BZ137" s="198"/>
      <c r="CA137" s="198"/>
      <c r="CB137" s="198"/>
      <c r="CC137" s="198"/>
      <c r="CD137" s="198"/>
      <c r="CE137" s="198"/>
      <c r="CF137" s="198"/>
      <c r="CG137" s="199"/>
      <c r="CH137" s="23">
        <f>BK137/AT137*100</f>
        <v>38.30818915801615</v>
      </c>
      <c r="CJ137" s="31"/>
      <c r="CK137" s="31"/>
      <c r="CL137" s="31"/>
      <c r="CM137" s="58"/>
      <c r="CN137" s="58"/>
      <c r="CO137" s="58"/>
      <c r="CP137" s="36"/>
      <c r="CQ137" s="36"/>
      <c r="CR137" s="36"/>
      <c r="CS137" s="36"/>
      <c r="CT137" s="36"/>
      <c r="CU137" s="36"/>
      <c r="CV137" s="36"/>
      <c r="CW137" s="36"/>
      <c r="CX137" s="36"/>
      <c r="CY137" s="36"/>
      <c r="CZ137" s="36"/>
      <c r="DA137" s="36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  <c r="DV137" s="31"/>
      <c r="DW137" s="31"/>
      <c r="DX137" s="31"/>
      <c r="DY137" s="31"/>
    </row>
    <row r="138" spans="1:129" s="20" customFormat="1" ht="31.5" customHeight="1">
      <c r="A138" s="113" t="s">
        <v>497</v>
      </c>
      <c r="B138" s="113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  <c r="Y138" s="113"/>
      <c r="Z138" s="113"/>
      <c r="AA138" s="113"/>
      <c r="AB138" s="113"/>
      <c r="AC138" s="113"/>
      <c r="AD138" s="113"/>
      <c r="AE138" s="206">
        <v>200</v>
      </c>
      <c r="AF138" s="206"/>
      <c r="AG138" s="206"/>
      <c r="AH138" s="206"/>
      <c r="AI138" s="206"/>
      <c r="AJ138" s="206"/>
      <c r="AK138" s="202" t="s">
        <v>515</v>
      </c>
      <c r="AL138" s="202"/>
      <c r="AM138" s="202"/>
      <c r="AN138" s="202"/>
      <c r="AO138" s="202"/>
      <c r="AP138" s="202"/>
      <c r="AQ138" s="202"/>
      <c r="AR138" s="202"/>
      <c r="AS138" s="202"/>
      <c r="AT138" s="205">
        <v>50000</v>
      </c>
      <c r="AU138" s="205"/>
      <c r="AV138" s="205"/>
      <c r="AW138" s="205"/>
      <c r="AX138" s="205"/>
      <c r="AY138" s="205"/>
      <c r="AZ138" s="205"/>
      <c r="BA138" s="205"/>
      <c r="BB138" s="205"/>
      <c r="BC138" s="205"/>
      <c r="BD138" s="205"/>
      <c r="BE138" s="205"/>
      <c r="BF138" s="205"/>
      <c r="BG138" s="205"/>
      <c r="BH138" s="205"/>
      <c r="BI138" s="205"/>
      <c r="BJ138" s="205"/>
      <c r="BK138" s="205">
        <v>50000</v>
      </c>
      <c r="BL138" s="205"/>
      <c r="BM138" s="205"/>
      <c r="BN138" s="205"/>
      <c r="BO138" s="205"/>
      <c r="BP138" s="205"/>
      <c r="BQ138" s="205"/>
      <c r="BR138" s="205"/>
      <c r="BS138" s="205"/>
      <c r="BT138" s="205"/>
      <c r="BU138" s="205"/>
      <c r="BV138" s="205"/>
      <c r="BW138" s="197" t="s">
        <v>266</v>
      </c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9"/>
      <c r="CH138" s="23">
        <f>BK138/AT138*100</f>
        <v>100</v>
      </c>
      <c r="CJ138" s="31"/>
      <c r="CK138" s="31"/>
      <c r="CL138" s="31"/>
      <c r="CM138" s="58"/>
      <c r="CN138" s="58"/>
      <c r="CO138" s="58"/>
      <c r="CP138" s="36"/>
      <c r="CQ138" s="36"/>
      <c r="CR138" s="36"/>
      <c r="CS138" s="36"/>
      <c r="CT138" s="36"/>
      <c r="CU138" s="36"/>
      <c r="CV138" s="36"/>
      <c r="CW138" s="36"/>
      <c r="CX138" s="36"/>
      <c r="CY138" s="36"/>
      <c r="CZ138" s="36"/>
      <c r="DA138" s="36"/>
      <c r="DB138" s="31"/>
      <c r="DC138" s="31"/>
      <c r="DD138" s="31"/>
      <c r="DE138" s="31"/>
      <c r="DF138" s="31"/>
      <c r="DG138" s="31"/>
      <c r="DH138" s="31"/>
      <c r="DI138" s="31"/>
      <c r="DJ138" s="31"/>
      <c r="DK138" s="31"/>
      <c r="DL138" s="31"/>
      <c r="DM138" s="31"/>
      <c r="DN138" s="31"/>
      <c r="DO138" s="31"/>
      <c r="DP138" s="31"/>
      <c r="DQ138" s="31"/>
      <c r="DR138" s="31"/>
      <c r="DS138" s="31"/>
      <c r="DT138" s="31"/>
      <c r="DU138" s="31"/>
      <c r="DV138" s="31"/>
      <c r="DW138" s="31"/>
      <c r="DX138" s="31"/>
      <c r="DY138" s="31"/>
    </row>
    <row r="139" spans="1:129" s="20" customFormat="1" ht="22.5" customHeight="1">
      <c r="A139" s="134" t="s">
        <v>384</v>
      </c>
      <c r="B139" s="134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134"/>
      <c r="Y139" s="134"/>
      <c r="Z139" s="134"/>
      <c r="AA139" s="134"/>
      <c r="AB139" s="134"/>
      <c r="AC139" s="134"/>
      <c r="AD139" s="26"/>
      <c r="AE139" s="201">
        <v>200</v>
      </c>
      <c r="AF139" s="201"/>
      <c r="AG139" s="201"/>
      <c r="AH139" s="201"/>
      <c r="AI139" s="201"/>
      <c r="AJ139" s="201"/>
      <c r="AK139" s="203" t="s">
        <v>383</v>
      </c>
      <c r="AL139" s="203"/>
      <c r="AM139" s="203"/>
      <c r="AN139" s="203"/>
      <c r="AO139" s="203"/>
      <c r="AP139" s="203"/>
      <c r="AQ139" s="203"/>
      <c r="AR139" s="203"/>
      <c r="AS139" s="203"/>
      <c r="AT139" s="234">
        <f>AT140+AT167</f>
        <v>17598000</v>
      </c>
      <c r="AU139" s="234"/>
      <c r="AV139" s="234"/>
      <c r="AW139" s="234"/>
      <c r="AX139" s="234"/>
      <c r="AY139" s="234"/>
      <c r="AZ139" s="234"/>
      <c r="BA139" s="234"/>
      <c r="BB139" s="234"/>
      <c r="BC139" s="234"/>
      <c r="BD139" s="234"/>
      <c r="BE139" s="234"/>
      <c r="BF139" s="234"/>
      <c r="BG139" s="234"/>
      <c r="BH139" s="234"/>
      <c r="BI139" s="234"/>
      <c r="BJ139" s="234"/>
      <c r="BK139" s="234">
        <f>BK140+BK167</f>
        <v>2607995.5900000003</v>
      </c>
      <c r="BL139" s="234"/>
      <c r="BM139" s="234"/>
      <c r="BN139" s="234"/>
      <c r="BO139" s="234"/>
      <c r="BP139" s="234"/>
      <c r="BQ139" s="234"/>
      <c r="BR139" s="234"/>
      <c r="BS139" s="234"/>
      <c r="BT139" s="234"/>
      <c r="BU139" s="234"/>
      <c r="BV139" s="234"/>
      <c r="BW139" s="214">
        <f aca="true" t="shared" si="10" ref="BW139:BW150">AT139-BK139</f>
        <v>14990004.41</v>
      </c>
      <c r="BX139" s="215"/>
      <c r="BY139" s="215"/>
      <c r="BZ139" s="215"/>
      <c r="CA139" s="215"/>
      <c r="CB139" s="215"/>
      <c r="CC139" s="215"/>
      <c r="CD139" s="215"/>
      <c r="CE139" s="215"/>
      <c r="CF139" s="215"/>
      <c r="CG139" s="216"/>
      <c r="CH139" s="23">
        <f t="shared" si="8"/>
        <v>14.819840834185705</v>
      </c>
      <c r="CJ139" s="31"/>
      <c r="CK139" s="31"/>
      <c r="CL139" s="31"/>
      <c r="CM139" s="58"/>
      <c r="CN139" s="58"/>
      <c r="CO139" s="58"/>
      <c r="CP139" s="36"/>
      <c r="CQ139" s="36"/>
      <c r="CR139" s="36"/>
      <c r="CS139" s="36"/>
      <c r="CT139" s="36"/>
      <c r="CU139" s="36"/>
      <c r="CV139" s="36"/>
      <c r="CW139" s="36"/>
      <c r="CX139" s="36"/>
      <c r="CY139" s="36"/>
      <c r="CZ139" s="36"/>
      <c r="DA139" s="36"/>
      <c r="DB139" s="31"/>
      <c r="DC139" s="31"/>
      <c r="DD139" s="31"/>
      <c r="DE139" s="31"/>
      <c r="DF139" s="31"/>
      <c r="DG139" s="31"/>
      <c r="DH139" s="31"/>
      <c r="DI139" s="31"/>
      <c r="DJ139" s="31"/>
      <c r="DK139" s="31"/>
      <c r="DL139" s="31"/>
      <c r="DM139" s="31"/>
      <c r="DN139" s="31"/>
      <c r="DO139" s="31"/>
      <c r="DP139" s="31"/>
      <c r="DQ139" s="31"/>
      <c r="DR139" s="31"/>
      <c r="DS139" s="31"/>
      <c r="DT139" s="31"/>
      <c r="DU139" s="31"/>
      <c r="DV139" s="31"/>
      <c r="DW139" s="31"/>
      <c r="DX139" s="31"/>
      <c r="DY139" s="31"/>
    </row>
    <row r="140" spans="1:129" s="20" customFormat="1" ht="24" customHeight="1">
      <c r="A140" s="134" t="s">
        <v>351</v>
      </c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  <c r="Z140" s="134"/>
      <c r="AA140" s="134"/>
      <c r="AB140" s="134"/>
      <c r="AC140" s="134"/>
      <c r="AD140" s="26"/>
      <c r="AE140" s="201">
        <v>200</v>
      </c>
      <c r="AF140" s="201"/>
      <c r="AG140" s="201"/>
      <c r="AH140" s="201"/>
      <c r="AI140" s="201"/>
      <c r="AJ140" s="201"/>
      <c r="AK140" s="203" t="s">
        <v>352</v>
      </c>
      <c r="AL140" s="203"/>
      <c r="AM140" s="203"/>
      <c r="AN140" s="203"/>
      <c r="AO140" s="203"/>
      <c r="AP140" s="203"/>
      <c r="AQ140" s="203"/>
      <c r="AR140" s="203"/>
      <c r="AS140" s="203"/>
      <c r="AT140" s="234">
        <f>AT145+AT151+AT157+AT163+AT141</f>
        <v>10889800</v>
      </c>
      <c r="AU140" s="234"/>
      <c r="AV140" s="234"/>
      <c r="AW140" s="234"/>
      <c r="AX140" s="234"/>
      <c r="AY140" s="234"/>
      <c r="AZ140" s="234"/>
      <c r="BA140" s="234"/>
      <c r="BB140" s="234"/>
      <c r="BC140" s="234"/>
      <c r="BD140" s="234"/>
      <c r="BE140" s="234"/>
      <c r="BF140" s="234"/>
      <c r="BG140" s="234"/>
      <c r="BH140" s="234"/>
      <c r="BI140" s="234"/>
      <c r="BJ140" s="234"/>
      <c r="BK140" s="234">
        <f>BK145+BK163</f>
        <v>284182.83</v>
      </c>
      <c r="BL140" s="234"/>
      <c r="BM140" s="234"/>
      <c r="BN140" s="234"/>
      <c r="BO140" s="234"/>
      <c r="BP140" s="234"/>
      <c r="BQ140" s="234"/>
      <c r="BR140" s="234"/>
      <c r="BS140" s="234"/>
      <c r="BT140" s="234"/>
      <c r="BU140" s="234"/>
      <c r="BV140" s="234"/>
      <c r="BW140" s="214">
        <f t="shared" si="10"/>
        <v>10605617.17</v>
      </c>
      <c r="BX140" s="215"/>
      <c r="BY140" s="215"/>
      <c r="BZ140" s="215"/>
      <c r="CA140" s="215"/>
      <c r="CB140" s="215"/>
      <c r="CC140" s="215"/>
      <c r="CD140" s="215"/>
      <c r="CE140" s="215"/>
      <c r="CF140" s="215"/>
      <c r="CG140" s="216"/>
      <c r="CH140" s="23">
        <f t="shared" si="8"/>
        <v>2.609623960035997</v>
      </c>
      <c r="CJ140" s="71"/>
      <c r="CK140" s="71"/>
      <c r="CL140" s="71"/>
      <c r="CM140" s="58"/>
      <c r="CN140" s="58"/>
      <c r="CO140" s="58"/>
      <c r="CP140" s="36"/>
      <c r="CQ140" s="36"/>
      <c r="CR140" s="36"/>
      <c r="CS140" s="36"/>
      <c r="CT140" s="36"/>
      <c r="CU140" s="36"/>
      <c r="CV140" s="36"/>
      <c r="CW140" s="36"/>
      <c r="CX140" s="36"/>
      <c r="CY140" s="36"/>
      <c r="CZ140" s="36"/>
      <c r="DA140" s="36"/>
      <c r="DB140" s="31"/>
      <c r="DC140" s="31"/>
      <c r="DD140" s="31"/>
      <c r="DE140" s="31"/>
      <c r="DF140" s="31"/>
      <c r="DG140" s="31"/>
      <c r="DH140" s="31"/>
      <c r="DI140" s="31"/>
      <c r="DJ140" s="31"/>
      <c r="DK140" s="31"/>
      <c r="DL140" s="31"/>
      <c r="DM140" s="31"/>
      <c r="DN140" s="31"/>
      <c r="DO140" s="31"/>
      <c r="DP140" s="31"/>
      <c r="DQ140" s="31"/>
      <c r="DR140" s="31"/>
      <c r="DS140" s="31"/>
      <c r="DT140" s="31"/>
      <c r="DU140" s="31"/>
      <c r="DV140" s="31"/>
      <c r="DW140" s="31"/>
      <c r="DX140" s="31"/>
      <c r="DY140" s="31"/>
    </row>
    <row r="141" spans="1:129" s="20" customFormat="1" ht="32.25" customHeight="1">
      <c r="A141" s="200" t="s">
        <v>461</v>
      </c>
      <c r="B141" s="200"/>
      <c r="C141" s="200"/>
      <c r="D141" s="200"/>
      <c r="E141" s="200"/>
      <c r="F141" s="200"/>
      <c r="G141" s="200"/>
      <c r="H141" s="200"/>
      <c r="I141" s="200"/>
      <c r="J141" s="200"/>
      <c r="K141" s="200"/>
      <c r="L141" s="200"/>
      <c r="M141" s="200"/>
      <c r="N141" s="200"/>
      <c r="O141" s="200"/>
      <c r="P141" s="200"/>
      <c r="Q141" s="200"/>
      <c r="R141" s="200"/>
      <c r="S141" s="200"/>
      <c r="T141" s="200"/>
      <c r="U141" s="200"/>
      <c r="V141" s="200"/>
      <c r="W141" s="200"/>
      <c r="X141" s="200"/>
      <c r="Y141" s="200"/>
      <c r="Z141" s="200"/>
      <c r="AA141" s="200"/>
      <c r="AB141" s="200"/>
      <c r="AC141" s="200"/>
      <c r="AD141" s="25"/>
      <c r="AE141" s="196">
        <v>200</v>
      </c>
      <c r="AF141" s="196"/>
      <c r="AG141" s="196"/>
      <c r="AH141" s="196"/>
      <c r="AI141" s="196"/>
      <c r="AJ141" s="196"/>
      <c r="AK141" s="126" t="s">
        <v>547</v>
      </c>
      <c r="AL141" s="126"/>
      <c r="AM141" s="126"/>
      <c r="AN141" s="126"/>
      <c r="AO141" s="126"/>
      <c r="AP141" s="126"/>
      <c r="AQ141" s="126"/>
      <c r="AR141" s="126"/>
      <c r="AS141" s="126"/>
      <c r="AT141" s="127">
        <f>AT142</f>
        <v>1800000</v>
      </c>
      <c r="AU141" s="127"/>
      <c r="AV141" s="127"/>
      <c r="AW141" s="127"/>
      <c r="AX141" s="127"/>
      <c r="AY141" s="127"/>
      <c r="AZ141" s="127"/>
      <c r="BA141" s="127"/>
      <c r="BB141" s="127"/>
      <c r="BC141" s="127"/>
      <c r="BD141" s="127"/>
      <c r="BE141" s="127"/>
      <c r="BF141" s="127"/>
      <c r="BG141" s="127"/>
      <c r="BH141" s="127"/>
      <c r="BI141" s="127"/>
      <c r="BJ141" s="127"/>
      <c r="BK141" s="127" t="str">
        <f>BK142</f>
        <v>-</v>
      </c>
      <c r="BL141" s="127"/>
      <c r="BM141" s="127"/>
      <c r="BN141" s="127"/>
      <c r="BO141" s="127"/>
      <c r="BP141" s="127"/>
      <c r="BQ141" s="127"/>
      <c r="BR141" s="127"/>
      <c r="BS141" s="127"/>
      <c r="BT141" s="127"/>
      <c r="BU141" s="127"/>
      <c r="BV141" s="127"/>
      <c r="BW141" s="197">
        <f>AT141</f>
        <v>1800000</v>
      </c>
      <c r="BX141" s="198"/>
      <c r="BY141" s="198"/>
      <c r="BZ141" s="198"/>
      <c r="CA141" s="198"/>
      <c r="CB141" s="198"/>
      <c r="CC141" s="198"/>
      <c r="CD141" s="198"/>
      <c r="CE141" s="198"/>
      <c r="CF141" s="198"/>
      <c r="CG141" s="199"/>
      <c r="CH141" s="23" t="e">
        <f>BK141/AT141*100</f>
        <v>#VALUE!</v>
      </c>
      <c r="CJ141" s="71"/>
      <c r="CK141" s="71"/>
      <c r="CL141" s="71"/>
      <c r="CM141" s="58"/>
      <c r="CN141" s="58"/>
      <c r="CO141" s="58"/>
      <c r="CP141" s="36"/>
      <c r="CQ141" s="36"/>
      <c r="CR141" s="36"/>
      <c r="CS141" s="36"/>
      <c r="CT141" s="36"/>
      <c r="CU141" s="36"/>
      <c r="CV141" s="36"/>
      <c r="CW141" s="36"/>
      <c r="CX141" s="36"/>
      <c r="CY141" s="36"/>
      <c r="CZ141" s="36"/>
      <c r="DA141" s="36"/>
      <c r="DB141" s="31"/>
      <c r="DC141" s="31"/>
      <c r="DD141" s="31"/>
      <c r="DE141" s="31"/>
      <c r="DF141" s="31"/>
      <c r="DG141" s="31"/>
      <c r="DH141" s="31"/>
      <c r="DI141" s="31"/>
      <c r="DJ141" s="31"/>
      <c r="DK141" s="31"/>
      <c r="DL141" s="31"/>
      <c r="DM141" s="31"/>
      <c r="DN141" s="31"/>
      <c r="DO141" s="31"/>
      <c r="DP141" s="31"/>
      <c r="DQ141" s="31"/>
      <c r="DR141" s="31"/>
      <c r="DS141" s="31"/>
      <c r="DT141" s="31"/>
      <c r="DU141" s="31"/>
      <c r="DV141" s="31"/>
      <c r="DW141" s="31"/>
      <c r="DX141" s="31"/>
      <c r="DY141" s="31"/>
    </row>
    <row r="142" spans="1:129" s="20" customFormat="1" ht="43.5" customHeight="1">
      <c r="A142" s="200" t="s">
        <v>545</v>
      </c>
      <c r="B142" s="200"/>
      <c r="C142" s="200"/>
      <c r="D142" s="200"/>
      <c r="E142" s="200"/>
      <c r="F142" s="200"/>
      <c r="G142" s="200"/>
      <c r="H142" s="200"/>
      <c r="I142" s="200"/>
      <c r="J142" s="200"/>
      <c r="K142" s="200"/>
      <c r="L142" s="200"/>
      <c r="M142" s="200"/>
      <c r="N142" s="200"/>
      <c r="O142" s="200"/>
      <c r="P142" s="200"/>
      <c r="Q142" s="200"/>
      <c r="R142" s="200"/>
      <c r="S142" s="200"/>
      <c r="T142" s="200"/>
      <c r="U142" s="200"/>
      <c r="V142" s="200"/>
      <c r="W142" s="200"/>
      <c r="X142" s="200"/>
      <c r="Y142" s="200"/>
      <c r="Z142" s="200"/>
      <c r="AA142" s="200"/>
      <c r="AB142" s="200"/>
      <c r="AC142" s="200"/>
      <c r="AD142" s="25"/>
      <c r="AE142" s="196">
        <v>200</v>
      </c>
      <c r="AF142" s="196"/>
      <c r="AG142" s="196"/>
      <c r="AH142" s="196"/>
      <c r="AI142" s="196"/>
      <c r="AJ142" s="196"/>
      <c r="AK142" s="126" t="s">
        <v>546</v>
      </c>
      <c r="AL142" s="126"/>
      <c r="AM142" s="126"/>
      <c r="AN142" s="126"/>
      <c r="AO142" s="126"/>
      <c r="AP142" s="126"/>
      <c r="AQ142" s="126"/>
      <c r="AR142" s="126"/>
      <c r="AS142" s="126"/>
      <c r="AT142" s="127">
        <f>AT143</f>
        <v>1800000</v>
      </c>
      <c r="AU142" s="127"/>
      <c r="AV142" s="127"/>
      <c r="AW142" s="127"/>
      <c r="AX142" s="127"/>
      <c r="AY142" s="127"/>
      <c r="AZ142" s="127"/>
      <c r="BA142" s="127"/>
      <c r="BB142" s="127"/>
      <c r="BC142" s="127"/>
      <c r="BD142" s="127"/>
      <c r="BE142" s="127"/>
      <c r="BF142" s="127"/>
      <c r="BG142" s="127"/>
      <c r="BH142" s="127"/>
      <c r="BI142" s="127"/>
      <c r="BJ142" s="127"/>
      <c r="BK142" s="127" t="str">
        <f>BK143</f>
        <v>-</v>
      </c>
      <c r="BL142" s="127"/>
      <c r="BM142" s="127"/>
      <c r="BN142" s="127"/>
      <c r="BO142" s="127"/>
      <c r="BP142" s="127"/>
      <c r="BQ142" s="127"/>
      <c r="BR142" s="127"/>
      <c r="BS142" s="127"/>
      <c r="BT142" s="127"/>
      <c r="BU142" s="127"/>
      <c r="BV142" s="127"/>
      <c r="BW142" s="197">
        <f>AT142</f>
        <v>1800000</v>
      </c>
      <c r="BX142" s="198"/>
      <c r="BY142" s="198"/>
      <c r="BZ142" s="198"/>
      <c r="CA142" s="198"/>
      <c r="CB142" s="198"/>
      <c r="CC142" s="198"/>
      <c r="CD142" s="198"/>
      <c r="CE142" s="198"/>
      <c r="CF142" s="198"/>
      <c r="CG142" s="199"/>
      <c r="CH142" s="23" t="e">
        <f>BK142/AT142*100</f>
        <v>#VALUE!</v>
      </c>
      <c r="CJ142" s="71"/>
      <c r="CK142" s="71"/>
      <c r="CL142" s="71"/>
      <c r="CM142" s="58"/>
      <c r="CN142" s="58"/>
      <c r="CO142" s="58"/>
      <c r="CP142" s="36"/>
      <c r="CQ142" s="36"/>
      <c r="CR142" s="36"/>
      <c r="CS142" s="36"/>
      <c r="CT142" s="36"/>
      <c r="CU142" s="36"/>
      <c r="CV142" s="36"/>
      <c r="CW142" s="36"/>
      <c r="CX142" s="36"/>
      <c r="CY142" s="36"/>
      <c r="CZ142" s="36"/>
      <c r="DA142" s="36"/>
      <c r="DB142" s="31"/>
      <c r="DC142" s="31"/>
      <c r="DD142" s="31"/>
      <c r="DE142" s="31"/>
      <c r="DF142" s="31"/>
      <c r="DG142" s="31"/>
      <c r="DH142" s="31"/>
      <c r="DI142" s="31"/>
      <c r="DJ142" s="31"/>
      <c r="DK142" s="31"/>
      <c r="DL142" s="31"/>
      <c r="DM142" s="31"/>
      <c r="DN142" s="31"/>
      <c r="DO142" s="31"/>
      <c r="DP142" s="31"/>
      <c r="DQ142" s="31"/>
      <c r="DR142" s="31"/>
      <c r="DS142" s="31"/>
      <c r="DT142" s="31"/>
      <c r="DU142" s="31"/>
      <c r="DV142" s="31"/>
      <c r="DW142" s="31"/>
      <c r="DX142" s="31"/>
      <c r="DY142" s="31"/>
    </row>
    <row r="143" spans="1:129" s="20" customFormat="1" ht="32.25" customHeight="1">
      <c r="A143" s="200" t="s">
        <v>83</v>
      </c>
      <c r="B143" s="200"/>
      <c r="C143" s="200"/>
      <c r="D143" s="200"/>
      <c r="E143" s="200"/>
      <c r="F143" s="200"/>
      <c r="G143" s="200"/>
      <c r="H143" s="200"/>
      <c r="I143" s="200"/>
      <c r="J143" s="200"/>
      <c r="K143" s="200"/>
      <c r="L143" s="200"/>
      <c r="M143" s="200"/>
      <c r="N143" s="200"/>
      <c r="O143" s="200"/>
      <c r="P143" s="200"/>
      <c r="Q143" s="200"/>
      <c r="R143" s="200"/>
      <c r="S143" s="200"/>
      <c r="T143" s="200"/>
      <c r="U143" s="200"/>
      <c r="V143" s="200"/>
      <c r="W143" s="200"/>
      <c r="X143" s="200"/>
      <c r="Y143" s="200"/>
      <c r="Z143" s="200"/>
      <c r="AA143" s="200"/>
      <c r="AB143" s="200"/>
      <c r="AC143" s="200"/>
      <c r="AD143" s="25"/>
      <c r="AE143" s="196">
        <v>200</v>
      </c>
      <c r="AF143" s="196"/>
      <c r="AG143" s="196"/>
      <c r="AH143" s="196"/>
      <c r="AI143" s="196"/>
      <c r="AJ143" s="196"/>
      <c r="AK143" s="126" t="s">
        <v>544</v>
      </c>
      <c r="AL143" s="126"/>
      <c r="AM143" s="126"/>
      <c r="AN143" s="126"/>
      <c r="AO143" s="126"/>
      <c r="AP143" s="126"/>
      <c r="AQ143" s="126"/>
      <c r="AR143" s="126"/>
      <c r="AS143" s="126"/>
      <c r="AT143" s="127">
        <f>AT144</f>
        <v>1800000</v>
      </c>
      <c r="AU143" s="127"/>
      <c r="AV143" s="127"/>
      <c r="AW143" s="127"/>
      <c r="AX143" s="127"/>
      <c r="AY143" s="127"/>
      <c r="AZ143" s="127"/>
      <c r="BA143" s="127"/>
      <c r="BB143" s="127"/>
      <c r="BC143" s="127"/>
      <c r="BD143" s="127"/>
      <c r="BE143" s="127"/>
      <c r="BF143" s="127"/>
      <c r="BG143" s="127"/>
      <c r="BH143" s="127"/>
      <c r="BI143" s="127"/>
      <c r="BJ143" s="127"/>
      <c r="BK143" s="127" t="str">
        <f>BK144</f>
        <v>-</v>
      </c>
      <c r="BL143" s="127"/>
      <c r="BM143" s="127"/>
      <c r="BN143" s="127"/>
      <c r="BO143" s="127"/>
      <c r="BP143" s="127"/>
      <c r="BQ143" s="127"/>
      <c r="BR143" s="127"/>
      <c r="BS143" s="127"/>
      <c r="BT143" s="127"/>
      <c r="BU143" s="127"/>
      <c r="BV143" s="127"/>
      <c r="BW143" s="197">
        <f>AT143</f>
        <v>1800000</v>
      </c>
      <c r="BX143" s="198"/>
      <c r="BY143" s="198"/>
      <c r="BZ143" s="198"/>
      <c r="CA143" s="198"/>
      <c r="CB143" s="198"/>
      <c r="CC143" s="198"/>
      <c r="CD143" s="198"/>
      <c r="CE143" s="198"/>
      <c r="CF143" s="198"/>
      <c r="CG143" s="199"/>
      <c r="CH143" s="23" t="e">
        <f>BK143/AT143*100</f>
        <v>#VALUE!</v>
      </c>
      <c r="CJ143" s="71"/>
      <c r="CK143" s="71"/>
      <c r="CL143" s="71"/>
      <c r="CM143" s="58"/>
      <c r="CN143" s="58"/>
      <c r="CO143" s="58"/>
      <c r="CP143" s="36"/>
      <c r="CQ143" s="36"/>
      <c r="CR143" s="36"/>
      <c r="CS143" s="36"/>
      <c r="CT143" s="36"/>
      <c r="CU143" s="36"/>
      <c r="CV143" s="36"/>
      <c r="CW143" s="36"/>
      <c r="CX143" s="36"/>
      <c r="CY143" s="36"/>
      <c r="CZ143" s="36"/>
      <c r="DA143" s="36"/>
      <c r="DB143" s="31"/>
      <c r="DC143" s="31"/>
      <c r="DD143" s="31"/>
      <c r="DE143" s="31"/>
      <c r="DF143" s="31"/>
      <c r="DG143" s="31"/>
      <c r="DH143" s="31"/>
      <c r="DI143" s="31"/>
      <c r="DJ143" s="31"/>
      <c r="DK143" s="31"/>
      <c r="DL143" s="31"/>
      <c r="DM143" s="31"/>
      <c r="DN143" s="31"/>
      <c r="DO143" s="31"/>
      <c r="DP143" s="31"/>
      <c r="DQ143" s="31"/>
      <c r="DR143" s="31"/>
      <c r="DS143" s="31"/>
      <c r="DT143" s="31"/>
      <c r="DU143" s="31"/>
      <c r="DV143" s="31"/>
      <c r="DW143" s="31"/>
      <c r="DX143" s="31"/>
      <c r="DY143" s="31"/>
    </row>
    <row r="144" spans="1:129" s="20" customFormat="1" ht="32.25" customHeight="1">
      <c r="A144" s="200" t="s">
        <v>497</v>
      </c>
      <c r="B144" s="200"/>
      <c r="C144" s="200"/>
      <c r="D144" s="200"/>
      <c r="E144" s="200"/>
      <c r="F144" s="200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200"/>
      <c r="U144" s="200"/>
      <c r="V144" s="200"/>
      <c r="W144" s="200"/>
      <c r="X144" s="200"/>
      <c r="Y144" s="200"/>
      <c r="Z144" s="200"/>
      <c r="AA144" s="200"/>
      <c r="AB144" s="200"/>
      <c r="AC144" s="200"/>
      <c r="AD144" s="25"/>
      <c r="AE144" s="196">
        <v>200</v>
      </c>
      <c r="AF144" s="196"/>
      <c r="AG144" s="196"/>
      <c r="AH144" s="196"/>
      <c r="AI144" s="196"/>
      <c r="AJ144" s="196"/>
      <c r="AK144" s="126" t="s">
        <v>543</v>
      </c>
      <c r="AL144" s="126"/>
      <c r="AM144" s="126"/>
      <c r="AN144" s="126"/>
      <c r="AO144" s="126"/>
      <c r="AP144" s="126"/>
      <c r="AQ144" s="126"/>
      <c r="AR144" s="126"/>
      <c r="AS144" s="126"/>
      <c r="AT144" s="127">
        <v>1800000</v>
      </c>
      <c r="AU144" s="127"/>
      <c r="AV144" s="127"/>
      <c r="AW144" s="127"/>
      <c r="AX144" s="127"/>
      <c r="AY144" s="127"/>
      <c r="AZ144" s="127"/>
      <c r="BA144" s="127"/>
      <c r="BB144" s="127"/>
      <c r="BC144" s="127"/>
      <c r="BD144" s="127"/>
      <c r="BE144" s="127"/>
      <c r="BF144" s="127"/>
      <c r="BG144" s="127"/>
      <c r="BH144" s="127"/>
      <c r="BI144" s="127"/>
      <c r="BJ144" s="127"/>
      <c r="BK144" s="127" t="s">
        <v>266</v>
      </c>
      <c r="BL144" s="127"/>
      <c r="BM144" s="127"/>
      <c r="BN144" s="127"/>
      <c r="BO144" s="127"/>
      <c r="BP144" s="127"/>
      <c r="BQ144" s="127"/>
      <c r="BR144" s="127"/>
      <c r="BS144" s="127"/>
      <c r="BT144" s="127"/>
      <c r="BU144" s="127"/>
      <c r="BV144" s="127"/>
      <c r="BW144" s="197">
        <f>AT144</f>
        <v>1800000</v>
      </c>
      <c r="BX144" s="198"/>
      <c r="BY144" s="198"/>
      <c r="BZ144" s="198"/>
      <c r="CA144" s="198"/>
      <c r="CB144" s="198"/>
      <c r="CC144" s="198"/>
      <c r="CD144" s="198"/>
      <c r="CE144" s="198"/>
      <c r="CF144" s="198"/>
      <c r="CG144" s="199"/>
      <c r="CH144" s="23" t="e">
        <f>BK144/AT144*100</f>
        <v>#VALUE!</v>
      </c>
      <c r="CJ144" s="71"/>
      <c r="CK144" s="71"/>
      <c r="CL144" s="71"/>
      <c r="CM144" s="58"/>
      <c r="CN144" s="58"/>
      <c r="CO144" s="58"/>
      <c r="CP144" s="36"/>
      <c r="CQ144" s="36"/>
      <c r="CR144" s="36"/>
      <c r="CS144" s="36"/>
      <c r="CT144" s="36"/>
      <c r="CU144" s="36"/>
      <c r="CV144" s="36"/>
      <c r="CW144" s="36"/>
      <c r="CX144" s="36"/>
      <c r="CY144" s="36"/>
      <c r="CZ144" s="36"/>
      <c r="DA144" s="36"/>
      <c r="DB144" s="31"/>
      <c r="DC144" s="31"/>
      <c r="DD144" s="31"/>
      <c r="DE144" s="31"/>
      <c r="DF144" s="31"/>
      <c r="DG144" s="31"/>
      <c r="DH144" s="31"/>
      <c r="DI144" s="31"/>
      <c r="DJ144" s="31"/>
      <c r="DK144" s="31"/>
      <c r="DL144" s="31"/>
      <c r="DM144" s="31"/>
      <c r="DN144" s="31"/>
      <c r="DO144" s="31"/>
      <c r="DP144" s="31"/>
      <c r="DQ144" s="31"/>
      <c r="DR144" s="31"/>
      <c r="DS144" s="31"/>
      <c r="DT144" s="31"/>
      <c r="DU144" s="31"/>
      <c r="DV144" s="31"/>
      <c r="DW144" s="31"/>
      <c r="DX144" s="31"/>
      <c r="DY144" s="31"/>
    </row>
    <row r="145" spans="1:129" s="20" customFormat="1" ht="32.25" customHeight="1">
      <c r="A145" s="200" t="s">
        <v>191</v>
      </c>
      <c r="B145" s="200"/>
      <c r="C145" s="200"/>
      <c r="D145" s="200"/>
      <c r="E145" s="200"/>
      <c r="F145" s="200"/>
      <c r="G145" s="200"/>
      <c r="H145" s="200"/>
      <c r="I145" s="200"/>
      <c r="J145" s="200"/>
      <c r="K145" s="200"/>
      <c r="L145" s="200"/>
      <c r="M145" s="200"/>
      <c r="N145" s="200"/>
      <c r="O145" s="200"/>
      <c r="P145" s="200"/>
      <c r="Q145" s="200"/>
      <c r="R145" s="200"/>
      <c r="S145" s="200"/>
      <c r="T145" s="200"/>
      <c r="U145" s="200"/>
      <c r="V145" s="200"/>
      <c r="W145" s="200"/>
      <c r="X145" s="200"/>
      <c r="Y145" s="200"/>
      <c r="Z145" s="200"/>
      <c r="AA145" s="200"/>
      <c r="AB145" s="200"/>
      <c r="AC145" s="200"/>
      <c r="AD145" s="25"/>
      <c r="AE145" s="196">
        <v>200</v>
      </c>
      <c r="AF145" s="196"/>
      <c r="AG145" s="196"/>
      <c r="AH145" s="196"/>
      <c r="AI145" s="196"/>
      <c r="AJ145" s="196"/>
      <c r="AK145" s="126" t="s">
        <v>188</v>
      </c>
      <c r="AL145" s="126"/>
      <c r="AM145" s="126"/>
      <c r="AN145" s="126"/>
      <c r="AO145" s="126"/>
      <c r="AP145" s="126"/>
      <c r="AQ145" s="126"/>
      <c r="AR145" s="126"/>
      <c r="AS145" s="126"/>
      <c r="AT145" s="127">
        <f>AT146</f>
        <v>129700</v>
      </c>
      <c r="AU145" s="127"/>
      <c r="AV145" s="127"/>
      <c r="AW145" s="127"/>
      <c r="AX145" s="127"/>
      <c r="AY145" s="127"/>
      <c r="AZ145" s="127"/>
      <c r="BA145" s="127"/>
      <c r="BB145" s="127"/>
      <c r="BC145" s="127"/>
      <c r="BD145" s="127"/>
      <c r="BE145" s="127"/>
      <c r="BF145" s="127"/>
      <c r="BG145" s="127"/>
      <c r="BH145" s="127"/>
      <c r="BI145" s="127"/>
      <c r="BJ145" s="127"/>
      <c r="BK145" s="127">
        <f>BK146</f>
        <v>129611.33</v>
      </c>
      <c r="BL145" s="127"/>
      <c r="BM145" s="127"/>
      <c r="BN145" s="127"/>
      <c r="BO145" s="127"/>
      <c r="BP145" s="127"/>
      <c r="BQ145" s="127"/>
      <c r="BR145" s="127"/>
      <c r="BS145" s="127"/>
      <c r="BT145" s="127"/>
      <c r="BU145" s="127"/>
      <c r="BV145" s="127"/>
      <c r="BW145" s="197">
        <f t="shared" si="10"/>
        <v>88.66999999999825</v>
      </c>
      <c r="BX145" s="198"/>
      <c r="BY145" s="198"/>
      <c r="BZ145" s="198"/>
      <c r="CA145" s="198"/>
      <c r="CB145" s="198"/>
      <c r="CC145" s="198"/>
      <c r="CD145" s="198"/>
      <c r="CE145" s="198"/>
      <c r="CF145" s="198"/>
      <c r="CG145" s="199"/>
      <c r="CH145" s="23">
        <f t="shared" si="8"/>
        <v>99.93163454124904</v>
      </c>
      <c r="CJ145" s="71"/>
      <c r="CK145" s="71"/>
      <c r="CL145" s="71"/>
      <c r="CM145" s="58"/>
      <c r="CN145" s="58"/>
      <c r="CO145" s="58"/>
      <c r="CP145" s="36"/>
      <c r="CQ145" s="36"/>
      <c r="CR145" s="36"/>
      <c r="CS145" s="36"/>
      <c r="CT145" s="36"/>
      <c r="CU145" s="36"/>
      <c r="CV145" s="36"/>
      <c r="CW145" s="36"/>
      <c r="CX145" s="36"/>
      <c r="CY145" s="36"/>
      <c r="CZ145" s="36"/>
      <c r="DA145" s="36"/>
      <c r="DB145" s="31"/>
      <c r="DC145" s="31"/>
      <c r="DD145" s="31"/>
      <c r="DE145" s="31"/>
      <c r="DF145" s="31"/>
      <c r="DG145" s="31"/>
      <c r="DH145" s="31"/>
      <c r="DI145" s="31"/>
      <c r="DJ145" s="31"/>
      <c r="DK145" s="31"/>
      <c r="DL145" s="31"/>
      <c r="DM145" s="31"/>
      <c r="DN145" s="31"/>
      <c r="DO145" s="31"/>
      <c r="DP145" s="31"/>
      <c r="DQ145" s="31"/>
      <c r="DR145" s="31"/>
      <c r="DS145" s="31"/>
      <c r="DT145" s="31"/>
      <c r="DU145" s="31"/>
      <c r="DV145" s="31"/>
      <c r="DW145" s="31"/>
      <c r="DX145" s="31"/>
      <c r="DY145" s="31"/>
    </row>
    <row r="146" spans="1:129" s="20" customFormat="1" ht="36.75" customHeight="1">
      <c r="A146" s="200" t="s">
        <v>192</v>
      </c>
      <c r="B146" s="200"/>
      <c r="C146" s="200"/>
      <c r="D146" s="200"/>
      <c r="E146" s="200"/>
      <c r="F146" s="200"/>
      <c r="G146" s="200"/>
      <c r="H146" s="200"/>
      <c r="I146" s="200"/>
      <c r="J146" s="200"/>
      <c r="K146" s="200"/>
      <c r="L146" s="200"/>
      <c r="M146" s="200"/>
      <c r="N146" s="200"/>
      <c r="O146" s="200"/>
      <c r="P146" s="200"/>
      <c r="Q146" s="200"/>
      <c r="R146" s="200"/>
      <c r="S146" s="200"/>
      <c r="T146" s="200"/>
      <c r="U146" s="200"/>
      <c r="V146" s="200"/>
      <c r="W146" s="200"/>
      <c r="X146" s="200"/>
      <c r="Y146" s="200"/>
      <c r="Z146" s="200"/>
      <c r="AA146" s="200"/>
      <c r="AB146" s="200"/>
      <c r="AC146" s="200"/>
      <c r="AD146" s="25"/>
      <c r="AE146" s="196">
        <v>200</v>
      </c>
      <c r="AF146" s="196"/>
      <c r="AG146" s="196"/>
      <c r="AH146" s="196"/>
      <c r="AI146" s="196"/>
      <c r="AJ146" s="196"/>
      <c r="AK146" s="126" t="s">
        <v>189</v>
      </c>
      <c r="AL146" s="126"/>
      <c r="AM146" s="126"/>
      <c r="AN146" s="126"/>
      <c r="AO146" s="126"/>
      <c r="AP146" s="126"/>
      <c r="AQ146" s="126"/>
      <c r="AR146" s="126"/>
      <c r="AS146" s="126"/>
      <c r="AT146" s="127">
        <f>AT147</f>
        <v>129700</v>
      </c>
      <c r="AU146" s="127"/>
      <c r="AV146" s="127"/>
      <c r="AW146" s="127"/>
      <c r="AX146" s="127"/>
      <c r="AY146" s="127"/>
      <c r="AZ146" s="127"/>
      <c r="BA146" s="127"/>
      <c r="BB146" s="127"/>
      <c r="BC146" s="127"/>
      <c r="BD146" s="127"/>
      <c r="BE146" s="127"/>
      <c r="BF146" s="127"/>
      <c r="BG146" s="127"/>
      <c r="BH146" s="127"/>
      <c r="BI146" s="127"/>
      <c r="BJ146" s="127"/>
      <c r="BK146" s="127">
        <f>BK147</f>
        <v>129611.33</v>
      </c>
      <c r="BL146" s="127"/>
      <c r="BM146" s="127"/>
      <c r="BN146" s="127"/>
      <c r="BO146" s="127"/>
      <c r="BP146" s="127"/>
      <c r="BQ146" s="127"/>
      <c r="BR146" s="127"/>
      <c r="BS146" s="127"/>
      <c r="BT146" s="127"/>
      <c r="BU146" s="127"/>
      <c r="BV146" s="127"/>
      <c r="BW146" s="197">
        <f t="shared" si="10"/>
        <v>88.66999999999825</v>
      </c>
      <c r="BX146" s="198"/>
      <c r="BY146" s="198"/>
      <c r="BZ146" s="198"/>
      <c r="CA146" s="198"/>
      <c r="CB146" s="198"/>
      <c r="CC146" s="198"/>
      <c r="CD146" s="198"/>
      <c r="CE146" s="198"/>
      <c r="CF146" s="198"/>
      <c r="CG146" s="199"/>
      <c r="CH146" s="23">
        <f t="shared" si="8"/>
        <v>99.93163454124904</v>
      </c>
      <c r="CJ146" s="71"/>
      <c r="CK146" s="71"/>
      <c r="CL146" s="71"/>
      <c r="CM146" s="58"/>
      <c r="CN146" s="58"/>
      <c r="CO146" s="58"/>
      <c r="CP146" s="36"/>
      <c r="CQ146" s="36"/>
      <c r="CR146" s="36"/>
      <c r="CS146" s="36"/>
      <c r="CT146" s="36"/>
      <c r="CU146" s="36"/>
      <c r="CV146" s="36"/>
      <c r="CW146" s="36"/>
      <c r="CX146" s="36"/>
      <c r="CY146" s="36"/>
      <c r="CZ146" s="36"/>
      <c r="DA146" s="36"/>
      <c r="DB146" s="31"/>
      <c r="DC146" s="31"/>
      <c r="DD146" s="31"/>
      <c r="DE146" s="31"/>
      <c r="DF146" s="31"/>
      <c r="DG146" s="31"/>
      <c r="DH146" s="31"/>
      <c r="DI146" s="31"/>
      <c r="DJ146" s="31"/>
      <c r="DK146" s="31"/>
      <c r="DL146" s="31"/>
      <c r="DM146" s="31"/>
      <c r="DN146" s="31"/>
      <c r="DO146" s="31"/>
      <c r="DP146" s="31"/>
      <c r="DQ146" s="31"/>
      <c r="DR146" s="31"/>
      <c r="DS146" s="31"/>
      <c r="DT146" s="31"/>
      <c r="DU146" s="31"/>
      <c r="DV146" s="31"/>
      <c r="DW146" s="31"/>
      <c r="DX146" s="31"/>
      <c r="DY146" s="31"/>
    </row>
    <row r="147" spans="1:129" s="20" customFormat="1" ht="61.5" customHeight="1">
      <c r="A147" s="200" t="s">
        <v>105</v>
      </c>
      <c r="B147" s="200"/>
      <c r="C147" s="200"/>
      <c r="D147" s="200"/>
      <c r="E147" s="200"/>
      <c r="F147" s="200"/>
      <c r="G147" s="200"/>
      <c r="H147" s="200"/>
      <c r="I147" s="200"/>
      <c r="J147" s="200"/>
      <c r="K147" s="200"/>
      <c r="L147" s="200"/>
      <c r="M147" s="200"/>
      <c r="N147" s="200"/>
      <c r="O147" s="200"/>
      <c r="P147" s="200"/>
      <c r="Q147" s="200"/>
      <c r="R147" s="200"/>
      <c r="S147" s="200"/>
      <c r="T147" s="200"/>
      <c r="U147" s="200"/>
      <c r="V147" s="200"/>
      <c r="W147" s="200"/>
      <c r="X147" s="200"/>
      <c r="Y147" s="200"/>
      <c r="Z147" s="200"/>
      <c r="AA147" s="200"/>
      <c r="AB147" s="200"/>
      <c r="AC147" s="200"/>
      <c r="AD147" s="25"/>
      <c r="AE147" s="196">
        <v>200</v>
      </c>
      <c r="AF147" s="196"/>
      <c r="AG147" s="196"/>
      <c r="AH147" s="196"/>
      <c r="AI147" s="196"/>
      <c r="AJ147" s="196"/>
      <c r="AK147" s="126" t="s">
        <v>190</v>
      </c>
      <c r="AL147" s="126"/>
      <c r="AM147" s="126"/>
      <c r="AN147" s="126"/>
      <c r="AO147" s="126"/>
      <c r="AP147" s="126"/>
      <c r="AQ147" s="126"/>
      <c r="AR147" s="126"/>
      <c r="AS147" s="126"/>
      <c r="AT147" s="127">
        <f>AT148</f>
        <v>129700</v>
      </c>
      <c r="AU147" s="127"/>
      <c r="AV147" s="127"/>
      <c r="AW147" s="127"/>
      <c r="AX147" s="127"/>
      <c r="AY147" s="127"/>
      <c r="AZ147" s="127"/>
      <c r="BA147" s="127"/>
      <c r="BB147" s="127"/>
      <c r="BC147" s="127"/>
      <c r="BD147" s="127"/>
      <c r="BE147" s="127"/>
      <c r="BF147" s="127"/>
      <c r="BG147" s="127"/>
      <c r="BH147" s="127"/>
      <c r="BI147" s="127"/>
      <c r="BJ147" s="127"/>
      <c r="BK147" s="127">
        <f>BK148</f>
        <v>129611.33</v>
      </c>
      <c r="BL147" s="127"/>
      <c r="BM147" s="127"/>
      <c r="BN147" s="127"/>
      <c r="BO147" s="127"/>
      <c r="BP147" s="127"/>
      <c r="BQ147" s="127"/>
      <c r="BR147" s="127"/>
      <c r="BS147" s="127"/>
      <c r="BT147" s="127"/>
      <c r="BU147" s="127"/>
      <c r="BV147" s="127"/>
      <c r="BW147" s="197">
        <f t="shared" si="10"/>
        <v>88.66999999999825</v>
      </c>
      <c r="BX147" s="198"/>
      <c r="BY147" s="198"/>
      <c r="BZ147" s="198"/>
      <c r="CA147" s="198"/>
      <c r="CB147" s="198"/>
      <c r="CC147" s="198"/>
      <c r="CD147" s="198"/>
      <c r="CE147" s="198"/>
      <c r="CF147" s="198"/>
      <c r="CG147" s="199"/>
      <c r="CH147" s="23">
        <f t="shared" si="8"/>
        <v>99.93163454124904</v>
      </c>
      <c r="CJ147" s="71"/>
      <c r="CK147" s="71"/>
      <c r="CL147" s="71"/>
      <c r="CM147" s="58"/>
      <c r="CN147" s="58"/>
      <c r="CO147" s="58"/>
      <c r="CP147" s="36"/>
      <c r="CQ147" s="36"/>
      <c r="CR147" s="36"/>
      <c r="CS147" s="36"/>
      <c r="CT147" s="36"/>
      <c r="CU147" s="36"/>
      <c r="CV147" s="36"/>
      <c r="CW147" s="36"/>
      <c r="CX147" s="36"/>
      <c r="CY147" s="36"/>
      <c r="CZ147" s="36"/>
      <c r="DA147" s="36"/>
      <c r="DB147" s="31"/>
      <c r="DC147" s="31"/>
      <c r="DD147" s="31"/>
      <c r="DE147" s="31"/>
      <c r="DF147" s="31"/>
      <c r="DG147" s="31"/>
      <c r="DH147" s="31"/>
      <c r="DI147" s="31"/>
      <c r="DJ147" s="31"/>
      <c r="DK147" s="31"/>
      <c r="DL147" s="31"/>
      <c r="DM147" s="31"/>
      <c r="DN147" s="31"/>
      <c r="DO147" s="31"/>
      <c r="DP147" s="31"/>
      <c r="DQ147" s="31"/>
      <c r="DR147" s="31"/>
      <c r="DS147" s="31"/>
      <c r="DT147" s="31"/>
      <c r="DU147" s="31"/>
      <c r="DV147" s="31"/>
      <c r="DW147" s="31"/>
      <c r="DX147" s="31"/>
      <c r="DY147" s="31"/>
    </row>
    <row r="148" spans="1:129" s="20" customFormat="1" ht="32.25" customHeight="1">
      <c r="A148" s="200" t="s">
        <v>13</v>
      </c>
      <c r="B148" s="200"/>
      <c r="C148" s="200"/>
      <c r="D148" s="200"/>
      <c r="E148" s="200"/>
      <c r="F148" s="200"/>
      <c r="G148" s="200"/>
      <c r="H148" s="200"/>
      <c r="I148" s="200"/>
      <c r="J148" s="200"/>
      <c r="K148" s="200"/>
      <c r="L148" s="200"/>
      <c r="M148" s="200"/>
      <c r="N148" s="200"/>
      <c r="O148" s="200"/>
      <c r="P148" s="200"/>
      <c r="Q148" s="200"/>
      <c r="R148" s="200"/>
      <c r="S148" s="200"/>
      <c r="T148" s="200"/>
      <c r="U148" s="200"/>
      <c r="V148" s="200"/>
      <c r="W148" s="200"/>
      <c r="X148" s="200"/>
      <c r="Y148" s="200"/>
      <c r="Z148" s="200"/>
      <c r="AA148" s="200"/>
      <c r="AB148" s="200"/>
      <c r="AC148" s="200"/>
      <c r="AD148" s="25"/>
      <c r="AE148" s="196">
        <v>200</v>
      </c>
      <c r="AF148" s="196"/>
      <c r="AG148" s="196"/>
      <c r="AH148" s="196"/>
      <c r="AI148" s="196"/>
      <c r="AJ148" s="196"/>
      <c r="AK148" s="126" t="s">
        <v>178</v>
      </c>
      <c r="AL148" s="126"/>
      <c r="AM148" s="126"/>
      <c r="AN148" s="126"/>
      <c r="AO148" s="126"/>
      <c r="AP148" s="126"/>
      <c r="AQ148" s="126"/>
      <c r="AR148" s="126"/>
      <c r="AS148" s="126"/>
      <c r="AT148" s="127">
        <f>AT150+AT149</f>
        <v>129700</v>
      </c>
      <c r="AU148" s="127"/>
      <c r="AV148" s="127"/>
      <c r="AW148" s="127"/>
      <c r="AX148" s="127"/>
      <c r="AY148" s="127"/>
      <c r="AZ148" s="127"/>
      <c r="BA148" s="127"/>
      <c r="BB148" s="127"/>
      <c r="BC148" s="127"/>
      <c r="BD148" s="127"/>
      <c r="BE148" s="127"/>
      <c r="BF148" s="127"/>
      <c r="BG148" s="127"/>
      <c r="BH148" s="127"/>
      <c r="BI148" s="127"/>
      <c r="BJ148" s="127"/>
      <c r="BK148" s="127">
        <f>BK150+BK149</f>
        <v>129611.33</v>
      </c>
      <c r="BL148" s="127"/>
      <c r="BM148" s="127"/>
      <c r="BN148" s="127"/>
      <c r="BO148" s="127"/>
      <c r="BP148" s="127"/>
      <c r="BQ148" s="127"/>
      <c r="BR148" s="127"/>
      <c r="BS148" s="127"/>
      <c r="BT148" s="127"/>
      <c r="BU148" s="127"/>
      <c r="BV148" s="127"/>
      <c r="BW148" s="197">
        <f t="shared" si="10"/>
        <v>88.66999999999825</v>
      </c>
      <c r="BX148" s="198"/>
      <c r="BY148" s="198"/>
      <c r="BZ148" s="198"/>
      <c r="CA148" s="198"/>
      <c r="CB148" s="198"/>
      <c r="CC148" s="198"/>
      <c r="CD148" s="198"/>
      <c r="CE148" s="198"/>
      <c r="CF148" s="198"/>
      <c r="CG148" s="199"/>
      <c r="CH148" s="23">
        <f t="shared" si="8"/>
        <v>99.93163454124904</v>
      </c>
      <c r="CJ148" s="71"/>
      <c r="CK148" s="71"/>
      <c r="CL148" s="71"/>
      <c r="CM148" s="58"/>
      <c r="CN148" s="58"/>
      <c r="CO148" s="58"/>
      <c r="CP148" s="36"/>
      <c r="CQ148" s="36"/>
      <c r="CR148" s="36"/>
      <c r="CS148" s="36"/>
      <c r="CT148" s="36"/>
      <c r="CU148" s="36"/>
      <c r="CV148" s="36"/>
      <c r="CW148" s="36"/>
      <c r="CX148" s="36"/>
      <c r="CY148" s="36"/>
      <c r="CZ148" s="36"/>
      <c r="DA148" s="36"/>
      <c r="DB148" s="31"/>
      <c r="DC148" s="31"/>
      <c r="DD148" s="31"/>
      <c r="DE148" s="31"/>
      <c r="DF148" s="31"/>
      <c r="DG148" s="31"/>
      <c r="DH148" s="31"/>
      <c r="DI148" s="31"/>
      <c r="DJ148" s="31"/>
      <c r="DK148" s="31"/>
      <c r="DL148" s="31"/>
      <c r="DM148" s="31"/>
      <c r="DN148" s="31"/>
      <c r="DO148" s="31"/>
      <c r="DP148" s="31"/>
      <c r="DQ148" s="31"/>
      <c r="DR148" s="31"/>
      <c r="DS148" s="31"/>
      <c r="DT148" s="31"/>
      <c r="DU148" s="31"/>
      <c r="DV148" s="31"/>
      <c r="DW148" s="31"/>
      <c r="DX148" s="31"/>
      <c r="DY148" s="31"/>
    </row>
    <row r="149" spans="1:129" s="20" customFormat="1" ht="32.25" customHeight="1">
      <c r="A149" s="200" t="s">
        <v>344</v>
      </c>
      <c r="B149" s="200"/>
      <c r="C149" s="200"/>
      <c r="D149" s="200"/>
      <c r="E149" s="200"/>
      <c r="F149" s="200"/>
      <c r="G149" s="200"/>
      <c r="H149" s="200"/>
      <c r="I149" s="200"/>
      <c r="J149" s="200"/>
      <c r="K149" s="200"/>
      <c r="L149" s="200"/>
      <c r="M149" s="200"/>
      <c r="N149" s="200"/>
      <c r="O149" s="200"/>
      <c r="P149" s="200"/>
      <c r="Q149" s="200"/>
      <c r="R149" s="200"/>
      <c r="S149" s="200"/>
      <c r="T149" s="200"/>
      <c r="U149" s="200"/>
      <c r="V149" s="200"/>
      <c r="W149" s="200"/>
      <c r="X149" s="200"/>
      <c r="Y149" s="200"/>
      <c r="Z149" s="200"/>
      <c r="AA149" s="200"/>
      <c r="AB149" s="200"/>
      <c r="AC149" s="200"/>
      <c r="AD149" s="25"/>
      <c r="AE149" s="196">
        <v>200</v>
      </c>
      <c r="AF149" s="196"/>
      <c r="AG149" s="196"/>
      <c r="AH149" s="196"/>
      <c r="AI149" s="196"/>
      <c r="AJ149" s="196"/>
      <c r="AK149" s="126" t="s">
        <v>569</v>
      </c>
      <c r="AL149" s="126"/>
      <c r="AM149" s="126"/>
      <c r="AN149" s="126"/>
      <c r="AO149" s="126"/>
      <c r="AP149" s="126"/>
      <c r="AQ149" s="126"/>
      <c r="AR149" s="126"/>
      <c r="AS149" s="126"/>
      <c r="AT149" s="127">
        <v>26000</v>
      </c>
      <c r="AU149" s="127"/>
      <c r="AV149" s="127"/>
      <c r="AW149" s="127"/>
      <c r="AX149" s="127"/>
      <c r="AY149" s="127"/>
      <c r="AZ149" s="127"/>
      <c r="BA149" s="127"/>
      <c r="BB149" s="127"/>
      <c r="BC149" s="127"/>
      <c r="BD149" s="127"/>
      <c r="BE149" s="127"/>
      <c r="BF149" s="127"/>
      <c r="BG149" s="127"/>
      <c r="BH149" s="127"/>
      <c r="BI149" s="127"/>
      <c r="BJ149" s="127"/>
      <c r="BK149" s="127">
        <v>25962.36</v>
      </c>
      <c r="BL149" s="127"/>
      <c r="BM149" s="127"/>
      <c r="BN149" s="127"/>
      <c r="BO149" s="127"/>
      <c r="BP149" s="127"/>
      <c r="BQ149" s="127"/>
      <c r="BR149" s="127"/>
      <c r="BS149" s="127"/>
      <c r="BT149" s="127"/>
      <c r="BU149" s="127"/>
      <c r="BV149" s="127"/>
      <c r="BW149" s="197">
        <f>AT149-BK149</f>
        <v>37.63999999999942</v>
      </c>
      <c r="BX149" s="198"/>
      <c r="BY149" s="198"/>
      <c r="BZ149" s="198"/>
      <c r="CA149" s="198"/>
      <c r="CB149" s="198"/>
      <c r="CC149" s="198"/>
      <c r="CD149" s="198"/>
      <c r="CE149" s="198"/>
      <c r="CF149" s="198"/>
      <c r="CG149" s="199"/>
      <c r="CH149" s="23">
        <f>BK149/AT149*100</f>
        <v>99.85523076923077</v>
      </c>
      <c r="CJ149" s="71"/>
      <c r="CK149" s="71"/>
      <c r="CL149" s="71"/>
      <c r="CM149" s="58"/>
      <c r="CN149" s="58"/>
      <c r="CO149" s="58"/>
      <c r="CP149" s="36"/>
      <c r="CQ149" s="36"/>
      <c r="CR149" s="36"/>
      <c r="CS149" s="36"/>
      <c r="CT149" s="36"/>
      <c r="CU149" s="36"/>
      <c r="CV149" s="36"/>
      <c r="CW149" s="36"/>
      <c r="CX149" s="36"/>
      <c r="CY149" s="36"/>
      <c r="CZ149" s="36"/>
      <c r="DA149" s="36"/>
      <c r="DB149" s="31"/>
      <c r="DC149" s="31"/>
      <c r="DD149" s="31"/>
      <c r="DE149" s="31"/>
      <c r="DF149" s="31"/>
      <c r="DG149" s="31"/>
      <c r="DH149" s="31"/>
      <c r="DI149" s="31"/>
      <c r="DJ149" s="31"/>
      <c r="DK149" s="31"/>
      <c r="DL149" s="31"/>
      <c r="DM149" s="31"/>
      <c r="DN149" s="31"/>
      <c r="DO149" s="31"/>
      <c r="DP149" s="31"/>
      <c r="DQ149" s="31"/>
      <c r="DR149" s="31"/>
      <c r="DS149" s="31"/>
      <c r="DT149" s="31"/>
      <c r="DU149" s="31"/>
      <c r="DV149" s="31"/>
      <c r="DW149" s="31"/>
      <c r="DX149" s="31"/>
      <c r="DY149" s="31"/>
    </row>
    <row r="150" spans="1:129" s="20" customFormat="1" ht="32.25" customHeight="1">
      <c r="A150" s="200" t="s">
        <v>345</v>
      </c>
      <c r="B150" s="200"/>
      <c r="C150" s="200"/>
      <c r="D150" s="200"/>
      <c r="E150" s="200"/>
      <c r="F150" s="200"/>
      <c r="G150" s="200"/>
      <c r="H150" s="200"/>
      <c r="I150" s="200"/>
      <c r="J150" s="200"/>
      <c r="K150" s="200"/>
      <c r="L150" s="200"/>
      <c r="M150" s="200"/>
      <c r="N150" s="200"/>
      <c r="O150" s="200"/>
      <c r="P150" s="200"/>
      <c r="Q150" s="200"/>
      <c r="R150" s="200"/>
      <c r="S150" s="200"/>
      <c r="T150" s="200"/>
      <c r="U150" s="200"/>
      <c r="V150" s="200"/>
      <c r="W150" s="200"/>
      <c r="X150" s="200"/>
      <c r="Y150" s="200"/>
      <c r="Z150" s="200"/>
      <c r="AA150" s="200"/>
      <c r="AB150" s="200"/>
      <c r="AC150" s="200"/>
      <c r="AD150" s="25"/>
      <c r="AE150" s="196">
        <v>200</v>
      </c>
      <c r="AF150" s="196"/>
      <c r="AG150" s="196"/>
      <c r="AH150" s="196"/>
      <c r="AI150" s="196"/>
      <c r="AJ150" s="196"/>
      <c r="AK150" s="126" t="s">
        <v>179</v>
      </c>
      <c r="AL150" s="126"/>
      <c r="AM150" s="126"/>
      <c r="AN150" s="126"/>
      <c r="AO150" s="126"/>
      <c r="AP150" s="126"/>
      <c r="AQ150" s="126"/>
      <c r="AR150" s="126"/>
      <c r="AS150" s="126"/>
      <c r="AT150" s="127">
        <v>103700</v>
      </c>
      <c r="AU150" s="127"/>
      <c r="AV150" s="127"/>
      <c r="AW150" s="127"/>
      <c r="AX150" s="127"/>
      <c r="AY150" s="127"/>
      <c r="AZ150" s="127"/>
      <c r="BA150" s="127"/>
      <c r="BB150" s="127"/>
      <c r="BC150" s="127"/>
      <c r="BD150" s="127"/>
      <c r="BE150" s="127"/>
      <c r="BF150" s="127"/>
      <c r="BG150" s="127"/>
      <c r="BH150" s="127"/>
      <c r="BI150" s="127"/>
      <c r="BJ150" s="127"/>
      <c r="BK150" s="127">
        <v>103648.97</v>
      </c>
      <c r="BL150" s="127"/>
      <c r="BM150" s="127"/>
      <c r="BN150" s="127"/>
      <c r="BO150" s="127"/>
      <c r="BP150" s="127"/>
      <c r="BQ150" s="127"/>
      <c r="BR150" s="127"/>
      <c r="BS150" s="127"/>
      <c r="BT150" s="127"/>
      <c r="BU150" s="127"/>
      <c r="BV150" s="127"/>
      <c r="BW150" s="197">
        <f t="shared" si="10"/>
        <v>51.029999999998836</v>
      </c>
      <c r="BX150" s="198"/>
      <c r="BY150" s="198"/>
      <c r="BZ150" s="198"/>
      <c r="CA150" s="198"/>
      <c r="CB150" s="198"/>
      <c r="CC150" s="198"/>
      <c r="CD150" s="198"/>
      <c r="CE150" s="198"/>
      <c r="CF150" s="198"/>
      <c r="CG150" s="199"/>
      <c r="CH150" s="23">
        <f t="shared" si="8"/>
        <v>99.95079074252652</v>
      </c>
      <c r="CJ150" s="71"/>
      <c r="CK150" s="71"/>
      <c r="CL150" s="71"/>
      <c r="CM150" s="58"/>
      <c r="CN150" s="58"/>
      <c r="CO150" s="58"/>
      <c r="CP150" s="36"/>
      <c r="CQ150" s="36"/>
      <c r="CR150" s="36"/>
      <c r="CS150" s="36"/>
      <c r="CT150" s="36"/>
      <c r="CU150" s="36"/>
      <c r="CV150" s="36"/>
      <c r="CW150" s="36"/>
      <c r="CX150" s="36"/>
      <c r="CY150" s="36"/>
      <c r="CZ150" s="36"/>
      <c r="DA150" s="36"/>
      <c r="DB150" s="31"/>
      <c r="DC150" s="31"/>
      <c r="DD150" s="31"/>
      <c r="DE150" s="31"/>
      <c r="DF150" s="31"/>
      <c r="DG150" s="31"/>
      <c r="DH150" s="31"/>
      <c r="DI150" s="31"/>
      <c r="DJ150" s="31"/>
      <c r="DK150" s="31"/>
      <c r="DL150" s="31"/>
      <c r="DM150" s="31"/>
      <c r="DN150" s="31"/>
      <c r="DO150" s="31"/>
      <c r="DP150" s="31"/>
      <c r="DQ150" s="31"/>
      <c r="DR150" s="31"/>
      <c r="DS150" s="31"/>
      <c r="DT150" s="31"/>
      <c r="DU150" s="31"/>
      <c r="DV150" s="31"/>
      <c r="DW150" s="31"/>
      <c r="DX150" s="31"/>
      <c r="DY150" s="31"/>
    </row>
    <row r="151" spans="1:129" s="20" customFormat="1" ht="32.25" customHeight="1">
      <c r="A151" s="248" t="s">
        <v>117</v>
      </c>
      <c r="B151" s="249"/>
      <c r="C151" s="249"/>
      <c r="D151" s="249"/>
      <c r="E151" s="249"/>
      <c r="F151" s="249"/>
      <c r="G151" s="249"/>
      <c r="H151" s="249"/>
      <c r="I151" s="249"/>
      <c r="J151" s="249"/>
      <c r="K151" s="249"/>
      <c r="L151" s="249"/>
      <c r="M151" s="249"/>
      <c r="N151" s="249"/>
      <c r="O151" s="249"/>
      <c r="P151" s="249"/>
      <c r="Q151" s="249"/>
      <c r="R151" s="249"/>
      <c r="S151" s="249"/>
      <c r="T151" s="249"/>
      <c r="U151" s="249"/>
      <c r="V151" s="249"/>
      <c r="W151" s="249"/>
      <c r="X151" s="249"/>
      <c r="Y151" s="249"/>
      <c r="Z151" s="249"/>
      <c r="AA151" s="249"/>
      <c r="AB151" s="249"/>
      <c r="AC151" s="250"/>
      <c r="AD151" s="25"/>
      <c r="AE151" s="235">
        <v>200</v>
      </c>
      <c r="AF151" s="236"/>
      <c r="AG151" s="236"/>
      <c r="AH151" s="236"/>
      <c r="AI151" s="236"/>
      <c r="AJ151" s="237"/>
      <c r="AK151" s="264" t="s">
        <v>118</v>
      </c>
      <c r="AL151" s="265"/>
      <c r="AM151" s="265"/>
      <c r="AN151" s="265"/>
      <c r="AO151" s="265"/>
      <c r="AP151" s="265"/>
      <c r="AQ151" s="265"/>
      <c r="AR151" s="265"/>
      <c r="AS151" s="266"/>
      <c r="AT151" s="186">
        <f>AT152</f>
        <v>50000</v>
      </c>
      <c r="AU151" s="187"/>
      <c r="AV151" s="187"/>
      <c r="AW151" s="187"/>
      <c r="AX151" s="187"/>
      <c r="AY151" s="187"/>
      <c r="AZ151" s="187"/>
      <c r="BA151" s="187"/>
      <c r="BB151" s="187"/>
      <c r="BC151" s="187"/>
      <c r="BD151" s="187"/>
      <c r="BE151" s="187"/>
      <c r="BF151" s="187"/>
      <c r="BG151" s="187"/>
      <c r="BH151" s="187"/>
      <c r="BI151" s="187"/>
      <c r="BJ151" s="188"/>
      <c r="BK151" s="186" t="str">
        <f>BK152</f>
        <v>-</v>
      </c>
      <c r="BL151" s="187"/>
      <c r="BM151" s="187"/>
      <c r="BN151" s="187"/>
      <c r="BO151" s="187"/>
      <c r="BP151" s="187"/>
      <c r="BQ151" s="187"/>
      <c r="BR151" s="187"/>
      <c r="BS151" s="187"/>
      <c r="BT151" s="187"/>
      <c r="BU151" s="187"/>
      <c r="BV151" s="188"/>
      <c r="BW151" s="197">
        <f aca="true" t="shared" si="11" ref="BW151:BW162">AT151</f>
        <v>50000</v>
      </c>
      <c r="BX151" s="198"/>
      <c r="BY151" s="198"/>
      <c r="BZ151" s="198"/>
      <c r="CA151" s="198"/>
      <c r="CB151" s="198"/>
      <c r="CC151" s="198"/>
      <c r="CD151" s="198"/>
      <c r="CE151" s="198"/>
      <c r="CF151" s="198"/>
      <c r="CG151" s="199"/>
      <c r="CH151" s="23" t="e">
        <f t="shared" si="8"/>
        <v>#VALUE!</v>
      </c>
      <c r="CJ151" s="71"/>
      <c r="CK151" s="71"/>
      <c r="CL151" s="71"/>
      <c r="CM151" s="58"/>
      <c r="CN151" s="58"/>
      <c r="CO151" s="58"/>
      <c r="CP151" s="36"/>
      <c r="CQ151" s="36"/>
      <c r="CR151" s="36"/>
      <c r="CS151" s="36"/>
      <c r="CT151" s="36"/>
      <c r="CU151" s="36"/>
      <c r="CV151" s="36"/>
      <c r="CW151" s="36"/>
      <c r="CX151" s="36"/>
      <c r="CY151" s="36"/>
      <c r="CZ151" s="36"/>
      <c r="DA151" s="36"/>
      <c r="DB151" s="31"/>
      <c r="DC151" s="31"/>
      <c r="DD151" s="31"/>
      <c r="DE151" s="31"/>
      <c r="DF151" s="31"/>
      <c r="DG151" s="31"/>
      <c r="DH151" s="31"/>
      <c r="DI151" s="31"/>
      <c r="DJ151" s="31"/>
      <c r="DK151" s="31"/>
      <c r="DL151" s="31"/>
      <c r="DM151" s="31"/>
      <c r="DN151" s="31"/>
      <c r="DO151" s="31"/>
      <c r="DP151" s="31"/>
      <c r="DQ151" s="31"/>
      <c r="DR151" s="31"/>
      <c r="DS151" s="31"/>
      <c r="DT151" s="31"/>
      <c r="DU151" s="31"/>
      <c r="DV151" s="31"/>
      <c r="DW151" s="31"/>
      <c r="DX151" s="31"/>
      <c r="DY151" s="31"/>
    </row>
    <row r="152" spans="1:129" s="28" customFormat="1" ht="32.25" customHeight="1">
      <c r="A152" s="200" t="s">
        <v>117</v>
      </c>
      <c r="B152" s="200"/>
      <c r="C152" s="200"/>
      <c r="D152" s="200"/>
      <c r="E152" s="200"/>
      <c r="F152" s="200"/>
      <c r="G152" s="200"/>
      <c r="H152" s="200"/>
      <c r="I152" s="200"/>
      <c r="J152" s="200"/>
      <c r="K152" s="200"/>
      <c r="L152" s="200"/>
      <c r="M152" s="200"/>
      <c r="N152" s="200"/>
      <c r="O152" s="200"/>
      <c r="P152" s="200"/>
      <c r="Q152" s="200"/>
      <c r="R152" s="200"/>
      <c r="S152" s="200"/>
      <c r="T152" s="200"/>
      <c r="U152" s="200"/>
      <c r="V152" s="200"/>
      <c r="W152" s="200"/>
      <c r="X152" s="200"/>
      <c r="Y152" s="200"/>
      <c r="Z152" s="200"/>
      <c r="AA152" s="200"/>
      <c r="AB152" s="200"/>
      <c r="AC152" s="200"/>
      <c r="AD152" s="25"/>
      <c r="AE152" s="196">
        <v>200</v>
      </c>
      <c r="AF152" s="196"/>
      <c r="AG152" s="196"/>
      <c r="AH152" s="196"/>
      <c r="AI152" s="196"/>
      <c r="AJ152" s="196"/>
      <c r="AK152" s="126" t="s">
        <v>118</v>
      </c>
      <c r="AL152" s="126"/>
      <c r="AM152" s="126"/>
      <c r="AN152" s="126"/>
      <c r="AO152" s="126"/>
      <c r="AP152" s="126"/>
      <c r="AQ152" s="126"/>
      <c r="AR152" s="126"/>
      <c r="AS152" s="126"/>
      <c r="AT152" s="127">
        <f>AT153</f>
        <v>50000</v>
      </c>
      <c r="AU152" s="127"/>
      <c r="AV152" s="127"/>
      <c r="AW152" s="127"/>
      <c r="AX152" s="127"/>
      <c r="AY152" s="127"/>
      <c r="AZ152" s="127"/>
      <c r="BA152" s="127"/>
      <c r="BB152" s="127"/>
      <c r="BC152" s="127"/>
      <c r="BD152" s="127"/>
      <c r="BE152" s="127"/>
      <c r="BF152" s="127"/>
      <c r="BG152" s="127"/>
      <c r="BH152" s="127"/>
      <c r="BI152" s="127"/>
      <c r="BJ152" s="127"/>
      <c r="BK152" s="127" t="str">
        <f>BK153</f>
        <v>-</v>
      </c>
      <c r="BL152" s="127"/>
      <c r="BM152" s="127"/>
      <c r="BN152" s="127"/>
      <c r="BO152" s="127"/>
      <c r="BP152" s="127"/>
      <c r="BQ152" s="127"/>
      <c r="BR152" s="127"/>
      <c r="BS152" s="127"/>
      <c r="BT152" s="127"/>
      <c r="BU152" s="127"/>
      <c r="BV152" s="127"/>
      <c r="BW152" s="197">
        <f t="shared" si="11"/>
        <v>50000</v>
      </c>
      <c r="BX152" s="198"/>
      <c r="BY152" s="198"/>
      <c r="BZ152" s="198"/>
      <c r="CA152" s="198"/>
      <c r="CB152" s="198"/>
      <c r="CC152" s="198"/>
      <c r="CD152" s="198"/>
      <c r="CE152" s="198"/>
      <c r="CF152" s="198"/>
      <c r="CG152" s="199"/>
      <c r="CH152" s="23" t="e">
        <f t="shared" si="8"/>
        <v>#VALUE!</v>
      </c>
      <c r="CJ152" s="72"/>
      <c r="CK152" s="72"/>
      <c r="CL152" s="72"/>
      <c r="CM152" s="61"/>
      <c r="CN152" s="61"/>
      <c r="CO152" s="61"/>
      <c r="CP152" s="60"/>
      <c r="CQ152" s="60"/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</row>
    <row r="153" spans="1:129" s="28" customFormat="1" ht="32.25" customHeight="1">
      <c r="A153" s="200" t="s">
        <v>388</v>
      </c>
      <c r="B153" s="200"/>
      <c r="C153" s="200"/>
      <c r="D153" s="200"/>
      <c r="E153" s="200"/>
      <c r="F153" s="200"/>
      <c r="G153" s="200"/>
      <c r="H153" s="200"/>
      <c r="I153" s="200"/>
      <c r="J153" s="200"/>
      <c r="K153" s="200"/>
      <c r="L153" s="200"/>
      <c r="M153" s="200"/>
      <c r="N153" s="200"/>
      <c r="O153" s="200"/>
      <c r="P153" s="200"/>
      <c r="Q153" s="200"/>
      <c r="R153" s="200"/>
      <c r="S153" s="200"/>
      <c r="T153" s="200"/>
      <c r="U153" s="200"/>
      <c r="V153" s="200"/>
      <c r="W153" s="200"/>
      <c r="X153" s="200"/>
      <c r="Y153" s="200"/>
      <c r="Z153" s="200"/>
      <c r="AA153" s="200"/>
      <c r="AB153" s="200"/>
      <c r="AC153" s="200"/>
      <c r="AD153" s="25"/>
      <c r="AE153" s="196">
        <v>200</v>
      </c>
      <c r="AF153" s="196"/>
      <c r="AG153" s="196"/>
      <c r="AH153" s="196"/>
      <c r="AI153" s="196"/>
      <c r="AJ153" s="196"/>
      <c r="AK153" s="126" t="s">
        <v>408</v>
      </c>
      <c r="AL153" s="126"/>
      <c r="AM153" s="126"/>
      <c r="AN153" s="126"/>
      <c r="AO153" s="126"/>
      <c r="AP153" s="126"/>
      <c r="AQ153" s="126"/>
      <c r="AR153" s="126"/>
      <c r="AS153" s="126"/>
      <c r="AT153" s="127">
        <f>AT154</f>
        <v>50000</v>
      </c>
      <c r="AU153" s="127"/>
      <c r="AV153" s="127"/>
      <c r="AW153" s="127"/>
      <c r="AX153" s="127"/>
      <c r="AY153" s="127"/>
      <c r="AZ153" s="127"/>
      <c r="BA153" s="127"/>
      <c r="BB153" s="127"/>
      <c r="BC153" s="127"/>
      <c r="BD153" s="127"/>
      <c r="BE153" s="127"/>
      <c r="BF153" s="127"/>
      <c r="BG153" s="127"/>
      <c r="BH153" s="127"/>
      <c r="BI153" s="127"/>
      <c r="BJ153" s="127"/>
      <c r="BK153" s="127" t="str">
        <f>BK154</f>
        <v>-</v>
      </c>
      <c r="BL153" s="127"/>
      <c r="BM153" s="127"/>
      <c r="BN153" s="127"/>
      <c r="BO153" s="127"/>
      <c r="BP153" s="127"/>
      <c r="BQ153" s="127"/>
      <c r="BR153" s="127"/>
      <c r="BS153" s="127"/>
      <c r="BT153" s="127"/>
      <c r="BU153" s="127"/>
      <c r="BV153" s="127"/>
      <c r="BW153" s="197">
        <f t="shared" si="11"/>
        <v>50000</v>
      </c>
      <c r="BX153" s="198"/>
      <c r="BY153" s="198"/>
      <c r="BZ153" s="198"/>
      <c r="CA153" s="198"/>
      <c r="CB153" s="198"/>
      <c r="CC153" s="198"/>
      <c r="CD153" s="198"/>
      <c r="CE153" s="198"/>
      <c r="CF153" s="198"/>
      <c r="CG153" s="199"/>
      <c r="CH153" s="23" t="e">
        <f t="shared" si="8"/>
        <v>#VALUE!</v>
      </c>
      <c r="CJ153" s="72"/>
      <c r="CK153" s="72"/>
      <c r="CL153" s="72"/>
      <c r="CM153" s="61"/>
      <c r="CN153" s="61"/>
      <c r="CO153" s="61"/>
      <c r="CP153" s="60"/>
      <c r="CQ153" s="60"/>
      <c r="CR153" s="60"/>
      <c r="CS153" s="60"/>
      <c r="CT153" s="60"/>
      <c r="CU153" s="60"/>
      <c r="CV153" s="60"/>
      <c r="CW153" s="60"/>
      <c r="CX153" s="60"/>
      <c r="CY153" s="60"/>
      <c r="CZ153" s="60"/>
      <c r="DA153" s="6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</row>
    <row r="154" spans="1:129" s="28" customFormat="1" ht="37.5" customHeight="1">
      <c r="A154" s="107" t="s">
        <v>68</v>
      </c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27"/>
      <c r="AE154" s="201">
        <v>200</v>
      </c>
      <c r="AF154" s="201"/>
      <c r="AG154" s="201"/>
      <c r="AH154" s="201"/>
      <c r="AI154" s="201"/>
      <c r="AJ154" s="201"/>
      <c r="AK154" s="126" t="s">
        <v>116</v>
      </c>
      <c r="AL154" s="126"/>
      <c r="AM154" s="126"/>
      <c r="AN154" s="126"/>
      <c r="AO154" s="126"/>
      <c r="AP154" s="126"/>
      <c r="AQ154" s="126"/>
      <c r="AR154" s="126"/>
      <c r="AS154" s="126"/>
      <c r="AT154" s="205">
        <f>AT155</f>
        <v>50000</v>
      </c>
      <c r="AU154" s="205"/>
      <c r="AV154" s="205"/>
      <c r="AW154" s="205"/>
      <c r="AX154" s="205"/>
      <c r="AY154" s="205"/>
      <c r="AZ154" s="205"/>
      <c r="BA154" s="205"/>
      <c r="BB154" s="205"/>
      <c r="BC154" s="205"/>
      <c r="BD154" s="205"/>
      <c r="BE154" s="205"/>
      <c r="BF154" s="205"/>
      <c r="BG154" s="205"/>
      <c r="BH154" s="205"/>
      <c r="BI154" s="205"/>
      <c r="BJ154" s="205"/>
      <c r="BK154" s="205" t="str">
        <f>BK155</f>
        <v>-</v>
      </c>
      <c r="BL154" s="205"/>
      <c r="BM154" s="205"/>
      <c r="BN154" s="205"/>
      <c r="BO154" s="205"/>
      <c r="BP154" s="205"/>
      <c r="BQ154" s="205"/>
      <c r="BR154" s="205"/>
      <c r="BS154" s="205"/>
      <c r="BT154" s="205"/>
      <c r="BU154" s="205"/>
      <c r="BV154" s="205"/>
      <c r="BW154" s="197">
        <f t="shared" si="11"/>
        <v>50000</v>
      </c>
      <c r="BX154" s="198"/>
      <c r="BY154" s="198"/>
      <c r="BZ154" s="198"/>
      <c r="CA154" s="198"/>
      <c r="CB154" s="198"/>
      <c r="CC154" s="198"/>
      <c r="CD154" s="198"/>
      <c r="CE154" s="198"/>
      <c r="CF154" s="198"/>
      <c r="CG154" s="199"/>
      <c r="CH154" s="23" t="e">
        <f t="shared" si="8"/>
        <v>#VALUE!</v>
      </c>
      <c r="CJ154" s="72"/>
      <c r="CK154" s="72"/>
      <c r="CL154" s="72"/>
      <c r="CM154" s="61"/>
      <c r="CN154" s="61"/>
      <c r="CO154" s="61"/>
      <c r="CP154" s="60"/>
      <c r="CQ154" s="60"/>
      <c r="CR154" s="60"/>
      <c r="CS154" s="60"/>
      <c r="CT154" s="60"/>
      <c r="CU154" s="60"/>
      <c r="CV154" s="60"/>
      <c r="CW154" s="60"/>
      <c r="CX154" s="60"/>
      <c r="CY154" s="60"/>
      <c r="CZ154" s="60"/>
      <c r="DA154" s="6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</row>
    <row r="155" spans="1:129" s="28" customFormat="1" ht="42.75" customHeight="1">
      <c r="A155" s="113" t="s">
        <v>13</v>
      </c>
      <c r="B155" s="113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  <c r="Y155" s="113"/>
      <c r="Z155" s="113"/>
      <c r="AA155" s="113"/>
      <c r="AB155" s="113"/>
      <c r="AC155" s="113"/>
      <c r="AD155" s="113"/>
      <c r="AE155" s="157">
        <v>200</v>
      </c>
      <c r="AF155" s="157"/>
      <c r="AG155" s="157"/>
      <c r="AH155" s="157"/>
      <c r="AI155" s="157"/>
      <c r="AJ155" s="157"/>
      <c r="AK155" s="126" t="s">
        <v>452</v>
      </c>
      <c r="AL155" s="126"/>
      <c r="AM155" s="126"/>
      <c r="AN155" s="126"/>
      <c r="AO155" s="126"/>
      <c r="AP155" s="126"/>
      <c r="AQ155" s="126"/>
      <c r="AR155" s="126"/>
      <c r="AS155" s="126"/>
      <c r="AT155" s="127">
        <f>AT156</f>
        <v>50000</v>
      </c>
      <c r="AU155" s="127"/>
      <c r="AV155" s="127"/>
      <c r="AW155" s="127"/>
      <c r="AX155" s="127"/>
      <c r="AY155" s="127"/>
      <c r="AZ155" s="127"/>
      <c r="BA155" s="127"/>
      <c r="BB155" s="127"/>
      <c r="BC155" s="127"/>
      <c r="BD155" s="127"/>
      <c r="BE155" s="127"/>
      <c r="BF155" s="127"/>
      <c r="BG155" s="127"/>
      <c r="BH155" s="127"/>
      <c r="BI155" s="127"/>
      <c r="BJ155" s="127"/>
      <c r="BK155" s="127" t="str">
        <f>BK156</f>
        <v>-</v>
      </c>
      <c r="BL155" s="127"/>
      <c r="BM155" s="127"/>
      <c r="BN155" s="127"/>
      <c r="BO155" s="127"/>
      <c r="BP155" s="127"/>
      <c r="BQ155" s="127"/>
      <c r="BR155" s="127"/>
      <c r="BS155" s="127"/>
      <c r="BT155" s="127"/>
      <c r="BU155" s="127"/>
      <c r="BV155" s="127"/>
      <c r="BW155" s="197">
        <f t="shared" si="11"/>
        <v>50000</v>
      </c>
      <c r="BX155" s="198"/>
      <c r="BY155" s="198"/>
      <c r="BZ155" s="198"/>
      <c r="CA155" s="198"/>
      <c r="CB155" s="198"/>
      <c r="CC155" s="198"/>
      <c r="CD155" s="198"/>
      <c r="CE155" s="198"/>
      <c r="CF155" s="198"/>
      <c r="CG155" s="199"/>
      <c r="CH155" s="23" t="e">
        <f t="shared" si="8"/>
        <v>#VALUE!</v>
      </c>
      <c r="CJ155" s="72"/>
      <c r="CK155" s="72"/>
      <c r="CL155" s="72"/>
      <c r="CM155" s="61"/>
      <c r="CN155" s="61"/>
      <c r="CO155" s="61"/>
      <c r="CP155" s="60"/>
      <c r="CQ155" s="60"/>
      <c r="CR155" s="60"/>
      <c r="CS155" s="60"/>
      <c r="CT155" s="60"/>
      <c r="CU155" s="60"/>
      <c r="CV155" s="60"/>
      <c r="CW155" s="60"/>
      <c r="CX155" s="60"/>
      <c r="CY155" s="60"/>
      <c r="CZ155" s="60"/>
      <c r="DA155" s="6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</row>
    <row r="156" spans="1:129" s="28" customFormat="1" ht="42.75" customHeight="1">
      <c r="A156" s="113" t="s">
        <v>344</v>
      </c>
      <c r="B156" s="113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  <c r="Y156" s="113"/>
      <c r="Z156" s="113"/>
      <c r="AA156" s="113"/>
      <c r="AB156" s="113"/>
      <c r="AC156" s="113"/>
      <c r="AD156" s="113"/>
      <c r="AE156" s="157">
        <v>200</v>
      </c>
      <c r="AF156" s="157"/>
      <c r="AG156" s="157"/>
      <c r="AH156" s="157"/>
      <c r="AI156" s="157"/>
      <c r="AJ156" s="157"/>
      <c r="AK156" s="126" t="s">
        <v>453</v>
      </c>
      <c r="AL156" s="126"/>
      <c r="AM156" s="126"/>
      <c r="AN156" s="126"/>
      <c r="AO156" s="126"/>
      <c r="AP156" s="126"/>
      <c r="AQ156" s="126"/>
      <c r="AR156" s="126"/>
      <c r="AS156" s="126"/>
      <c r="AT156" s="127">
        <v>50000</v>
      </c>
      <c r="AU156" s="127"/>
      <c r="AV156" s="127"/>
      <c r="AW156" s="127"/>
      <c r="AX156" s="127"/>
      <c r="AY156" s="127"/>
      <c r="AZ156" s="127"/>
      <c r="BA156" s="127"/>
      <c r="BB156" s="127"/>
      <c r="BC156" s="127"/>
      <c r="BD156" s="127"/>
      <c r="BE156" s="127"/>
      <c r="BF156" s="127"/>
      <c r="BG156" s="127"/>
      <c r="BH156" s="127"/>
      <c r="BI156" s="127"/>
      <c r="BJ156" s="127"/>
      <c r="BK156" s="127" t="s">
        <v>266</v>
      </c>
      <c r="BL156" s="127"/>
      <c r="BM156" s="127"/>
      <c r="BN156" s="127"/>
      <c r="BO156" s="127"/>
      <c r="BP156" s="127"/>
      <c r="BQ156" s="127"/>
      <c r="BR156" s="127"/>
      <c r="BS156" s="127"/>
      <c r="BT156" s="127"/>
      <c r="BU156" s="127"/>
      <c r="BV156" s="127"/>
      <c r="BW156" s="197">
        <f t="shared" si="11"/>
        <v>50000</v>
      </c>
      <c r="BX156" s="198"/>
      <c r="BY156" s="198"/>
      <c r="BZ156" s="198"/>
      <c r="CA156" s="198"/>
      <c r="CB156" s="198"/>
      <c r="CC156" s="198"/>
      <c r="CD156" s="198"/>
      <c r="CE156" s="198"/>
      <c r="CF156" s="198"/>
      <c r="CG156" s="199"/>
      <c r="CH156" s="23" t="e">
        <f t="shared" si="8"/>
        <v>#VALUE!</v>
      </c>
      <c r="CJ156" s="72"/>
      <c r="CK156" s="72"/>
      <c r="CL156" s="72"/>
      <c r="CM156" s="61"/>
      <c r="CN156" s="61"/>
      <c r="CO156" s="61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</row>
    <row r="157" spans="1:129" s="22" customFormat="1" ht="26.25" customHeight="1">
      <c r="A157" s="251" t="s">
        <v>381</v>
      </c>
      <c r="B157" s="251"/>
      <c r="C157" s="251"/>
      <c r="D157" s="251"/>
      <c r="E157" s="251"/>
      <c r="F157" s="251"/>
      <c r="G157" s="251"/>
      <c r="H157" s="251"/>
      <c r="I157" s="251"/>
      <c r="J157" s="251"/>
      <c r="K157" s="251"/>
      <c r="L157" s="251"/>
      <c r="M157" s="251"/>
      <c r="N157" s="251"/>
      <c r="O157" s="251"/>
      <c r="P157" s="251"/>
      <c r="Q157" s="251"/>
      <c r="R157" s="251"/>
      <c r="S157" s="251"/>
      <c r="T157" s="251"/>
      <c r="U157" s="251"/>
      <c r="V157" s="251"/>
      <c r="W157" s="251"/>
      <c r="X157" s="251"/>
      <c r="Y157" s="251"/>
      <c r="Z157" s="251"/>
      <c r="AA157" s="251"/>
      <c r="AB157" s="251"/>
      <c r="AC157" s="251"/>
      <c r="AD157" s="52"/>
      <c r="AE157" s="244">
        <v>200</v>
      </c>
      <c r="AF157" s="244"/>
      <c r="AG157" s="244"/>
      <c r="AH157" s="244"/>
      <c r="AI157" s="244"/>
      <c r="AJ157" s="244"/>
      <c r="AK157" s="130" t="s">
        <v>12</v>
      </c>
      <c r="AL157" s="130"/>
      <c r="AM157" s="130"/>
      <c r="AN157" s="130"/>
      <c r="AO157" s="130"/>
      <c r="AP157" s="130"/>
      <c r="AQ157" s="130"/>
      <c r="AR157" s="130"/>
      <c r="AS157" s="130"/>
      <c r="AT157" s="138">
        <f>AT158</f>
        <v>8755500</v>
      </c>
      <c r="AU157" s="138"/>
      <c r="AV157" s="138"/>
      <c r="AW157" s="138"/>
      <c r="AX157" s="138"/>
      <c r="AY157" s="138"/>
      <c r="AZ157" s="138"/>
      <c r="BA157" s="138"/>
      <c r="BB157" s="138"/>
      <c r="BC157" s="138"/>
      <c r="BD157" s="138"/>
      <c r="BE157" s="138"/>
      <c r="BF157" s="138"/>
      <c r="BG157" s="138"/>
      <c r="BH157" s="138"/>
      <c r="BI157" s="138"/>
      <c r="BJ157" s="138"/>
      <c r="BK157" s="138" t="str">
        <f>BK158</f>
        <v>-</v>
      </c>
      <c r="BL157" s="138"/>
      <c r="BM157" s="138"/>
      <c r="BN157" s="138"/>
      <c r="BO157" s="138"/>
      <c r="BP157" s="138"/>
      <c r="BQ157" s="138"/>
      <c r="BR157" s="138"/>
      <c r="BS157" s="138"/>
      <c r="BT157" s="138"/>
      <c r="BU157" s="138"/>
      <c r="BV157" s="138"/>
      <c r="BW157" s="225">
        <f t="shared" si="11"/>
        <v>8755500</v>
      </c>
      <c r="BX157" s="226"/>
      <c r="BY157" s="226"/>
      <c r="BZ157" s="226"/>
      <c r="CA157" s="226"/>
      <c r="CB157" s="226"/>
      <c r="CC157" s="226"/>
      <c r="CD157" s="226"/>
      <c r="CE157" s="226"/>
      <c r="CF157" s="226"/>
      <c r="CG157" s="227"/>
      <c r="CH157" s="21" t="e">
        <f t="shared" si="8"/>
        <v>#VALUE!</v>
      </c>
      <c r="CJ157" s="73"/>
      <c r="CK157" s="73"/>
      <c r="CL157" s="73"/>
      <c r="CM157" s="69"/>
      <c r="CN157" s="69"/>
      <c r="CO157" s="69"/>
      <c r="CP157" s="70"/>
      <c r="CQ157" s="70"/>
      <c r="CR157" s="70"/>
      <c r="CS157" s="70"/>
      <c r="CT157" s="70"/>
      <c r="CU157" s="70"/>
      <c r="CV157" s="70"/>
      <c r="CW157" s="70"/>
      <c r="CX157" s="70"/>
      <c r="CY157" s="70"/>
      <c r="CZ157" s="70"/>
      <c r="DA157" s="70"/>
      <c r="DB157" s="68"/>
      <c r="DC157" s="68"/>
      <c r="DD157" s="68"/>
      <c r="DE157" s="68"/>
      <c r="DF157" s="68"/>
      <c r="DG157" s="68"/>
      <c r="DH157" s="68"/>
      <c r="DI157" s="68"/>
      <c r="DJ157" s="68"/>
      <c r="DK157" s="68"/>
      <c r="DL157" s="68"/>
      <c r="DM157" s="68"/>
      <c r="DN157" s="68"/>
      <c r="DO157" s="68"/>
      <c r="DP157" s="68"/>
      <c r="DQ157" s="68"/>
      <c r="DR157" s="68"/>
      <c r="DS157" s="68"/>
      <c r="DT157" s="68"/>
      <c r="DU157" s="68"/>
      <c r="DV157" s="68"/>
      <c r="DW157" s="68"/>
      <c r="DX157" s="68"/>
      <c r="DY157" s="68"/>
    </row>
    <row r="158" spans="1:129" s="22" customFormat="1" ht="86.25" customHeight="1">
      <c r="A158" s="217" t="s">
        <v>454</v>
      </c>
      <c r="B158" s="217"/>
      <c r="C158" s="217"/>
      <c r="D158" s="217"/>
      <c r="E158" s="217"/>
      <c r="F158" s="217"/>
      <c r="G158" s="217"/>
      <c r="H158" s="217"/>
      <c r="I158" s="217"/>
      <c r="J158" s="217"/>
      <c r="K158" s="217"/>
      <c r="L158" s="217"/>
      <c r="M158" s="217"/>
      <c r="N158" s="217"/>
      <c r="O158" s="217"/>
      <c r="P158" s="217"/>
      <c r="Q158" s="217"/>
      <c r="R158" s="217"/>
      <c r="S158" s="217"/>
      <c r="T158" s="217"/>
      <c r="U158" s="217"/>
      <c r="V158" s="217"/>
      <c r="W158" s="217"/>
      <c r="X158" s="217"/>
      <c r="Y158" s="217"/>
      <c r="Z158" s="217"/>
      <c r="AA158" s="217"/>
      <c r="AB158" s="217"/>
      <c r="AC158" s="217"/>
      <c r="AD158" s="51"/>
      <c r="AE158" s="243">
        <v>200</v>
      </c>
      <c r="AF158" s="243"/>
      <c r="AG158" s="243"/>
      <c r="AH158" s="243"/>
      <c r="AI158" s="243"/>
      <c r="AJ158" s="243"/>
      <c r="AK158" s="233" t="s">
        <v>455</v>
      </c>
      <c r="AL158" s="233"/>
      <c r="AM158" s="233"/>
      <c r="AN158" s="233"/>
      <c r="AO158" s="233"/>
      <c r="AP158" s="233"/>
      <c r="AQ158" s="233"/>
      <c r="AR158" s="233"/>
      <c r="AS158" s="233"/>
      <c r="AT158" s="232">
        <f>AT159</f>
        <v>8755500</v>
      </c>
      <c r="AU158" s="232"/>
      <c r="AV158" s="232"/>
      <c r="AW158" s="232"/>
      <c r="AX158" s="232"/>
      <c r="AY158" s="232"/>
      <c r="AZ158" s="232"/>
      <c r="BA158" s="232"/>
      <c r="BB158" s="232"/>
      <c r="BC158" s="232"/>
      <c r="BD158" s="232"/>
      <c r="BE158" s="232"/>
      <c r="BF158" s="232"/>
      <c r="BG158" s="232"/>
      <c r="BH158" s="232"/>
      <c r="BI158" s="232"/>
      <c r="BJ158" s="232"/>
      <c r="BK158" s="232" t="str">
        <f>BK159</f>
        <v>-</v>
      </c>
      <c r="BL158" s="232"/>
      <c r="BM158" s="232"/>
      <c r="BN158" s="232"/>
      <c r="BO158" s="232"/>
      <c r="BP158" s="232"/>
      <c r="BQ158" s="232"/>
      <c r="BR158" s="232"/>
      <c r="BS158" s="232"/>
      <c r="BT158" s="232"/>
      <c r="BU158" s="232"/>
      <c r="BV158" s="232"/>
      <c r="BW158" s="228">
        <f t="shared" si="11"/>
        <v>8755500</v>
      </c>
      <c r="BX158" s="229"/>
      <c r="BY158" s="229"/>
      <c r="BZ158" s="229"/>
      <c r="CA158" s="229"/>
      <c r="CB158" s="229"/>
      <c r="CC158" s="229"/>
      <c r="CD158" s="229"/>
      <c r="CE158" s="229"/>
      <c r="CF158" s="229"/>
      <c r="CG158" s="230"/>
      <c r="CH158" s="21" t="e">
        <f t="shared" si="8"/>
        <v>#VALUE!</v>
      </c>
      <c r="CJ158" s="73"/>
      <c r="CK158" s="73"/>
      <c r="CL158" s="73"/>
      <c r="CM158" s="69"/>
      <c r="CN158" s="69"/>
      <c r="CO158" s="69"/>
      <c r="CP158" s="70"/>
      <c r="CQ158" s="70"/>
      <c r="CR158" s="70"/>
      <c r="CS158" s="70"/>
      <c r="CT158" s="70"/>
      <c r="CU158" s="70"/>
      <c r="CV158" s="70"/>
      <c r="CW158" s="70"/>
      <c r="CX158" s="70"/>
      <c r="CY158" s="70"/>
      <c r="CZ158" s="70"/>
      <c r="DA158" s="70"/>
      <c r="DB158" s="68"/>
      <c r="DC158" s="68"/>
      <c r="DD158" s="68"/>
      <c r="DE158" s="68"/>
      <c r="DF158" s="68"/>
      <c r="DG158" s="68"/>
      <c r="DH158" s="68"/>
      <c r="DI158" s="68"/>
      <c r="DJ158" s="68"/>
      <c r="DK158" s="68"/>
      <c r="DL158" s="68"/>
      <c r="DM158" s="68"/>
      <c r="DN158" s="68"/>
      <c r="DO158" s="68"/>
      <c r="DP158" s="68"/>
      <c r="DQ158" s="68"/>
      <c r="DR158" s="68"/>
      <c r="DS158" s="68"/>
      <c r="DT158" s="68"/>
      <c r="DU158" s="68"/>
      <c r="DV158" s="68"/>
      <c r="DW158" s="68"/>
      <c r="DX158" s="68"/>
      <c r="DY158" s="68"/>
    </row>
    <row r="159" spans="1:129" s="22" customFormat="1" ht="46.5" customHeight="1">
      <c r="A159" s="217" t="s">
        <v>456</v>
      </c>
      <c r="B159" s="217"/>
      <c r="C159" s="217"/>
      <c r="D159" s="217"/>
      <c r="E159" s="217"/>
      <c r="F159" s="217"/>
      <c r="G159" s="217"/>
      <c r="H159" s="217"/>
      <c r="I159" s="217"/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17"/>
      <c r="U159" s="217"/>
      <c r="V159" s="217"/>
      <c r="W159" s="217"/>
      <c r="X159" s="217"/>
      <c r="Y159" s="217"/>
      <c r="Z159" s="217"/>
      <c r="AA159" s="217"/>
      <c r="AB159" s="217"/>
      <c r="AC159" s="217"/>
      <c r="AD159" s="51"/>
      <c r="AE159" s="243">
        <v>200</v>
      </c>
      <c r="AF159" s="243"/>
      <c r="AG159" s="243"/>
      <c r="AH159" s="243"/>
      <c r="AI159" s="243"/>
      <c r="AJ159" s="243"/>
      <c r="AK159" s="233" t="s">
        <v>457</v>
      </c>
      <c r="AL159" s="233"/>
      <c r="AM159" s="233"/>
      <c r="AN159" s="233"/>
      <c r="AO159" s="233"/>
      <c r="AP159" s="233"/>
      <c r="AQ159" s="233"/>
      <c r="AR159" s="233"/>
      <c r="AS159" s="233"/>
      <c r="AT159" s="232">
        <f>AT160</f>
        <v>8755500</v>
      </c>
      <c r="AU159" s="232"/>
      <c r="AV159" s="232"/>
      <c r="AW159" s="232"/>
      <c r="AX159" s="232"/>
      <c r="AY159" s="232"/>
      <c r="AZ159" s="232"/>
      <c r="BA159" s="232"/>
      <c r="BB159" s="232"/>
      <c r="BC159" s="232"/>
      <c r="BD159" s="232"/>
      <c r="BE159" s="232"/>
      <c r="BF159" s="232"/>
      <c r="BG159" s="232"/>
      <c r="BH159" s="232"/>
      <c r="BI159" s="232"/>
      <c r="BJ159" s="232"/>
      <c r="BK159" s="232" t="str">
        <f>BK160</f>
        <v>-</v>
      </c>
      <c r="BL159" s="232"/>
      <c r="BM159" s="232"/>
      <c r="BN159" s="232"/>
      <c r="BO159" s="232"/>
      <c r="BP159" s="232"/>
      <c r="BQ159" s="232"/>
      <c r="BR159" s="232"/>
      <c r="BS159" s="232"/>
      <c r="BT159" s="232"/>
      <c r="BU159" s="232"/>
      <c r="BV159" s="232"/>
      <c r="BW159" s="228">
        <f t="shared" si="11"/>
        <v>8755500</v>
      </c>
      <c r="BX159" s="229"/>
      <c r="BY159" s="229"/>
      <c r="BZ159" s="229"/>
      <c r="CA159" s="229"/>
      <c r="CB159" s="229"/>
      <c r="CC159" s="229"/>
      <c r="CD159" s="229"/>
      <c r="CE159" s="229"/>
      <c r="CF159" s="229"/>
      <c r="CG159" s="230"/>
      <c r="CH159" s="21" t="e">
        <f t="shared" si="8"/>
        <v>#VALUE!</v>
      </c>
      <c r="CJ159" s="73"/>
      <c r="CK159" s="73"/>
      <c r="CL159" s="73"/>
      <c r="CM159" s="69"/>
      <c r="CN159" s="69"/>
      <c r="CO159" s="69"/>
      <c r="CP159" s="70"/>
      <c r="CQ159" s="70"/>
      <c r="CR159" s="70"/>
      <c r="CS159" s="70"/>
      <c r="CT159" s="70"/>
      <c r="CU159" s="70"/>
      <c r="CV159" s="70"/>
      <c r="CW159" s="70"/>
      <c r="CX159" s="70"/>
      <c r="CY159" s="70"/>
      <c r="CZ159" s="70"/>
      <c r="DA159" s="70"/>
      <c r="DB159" s="68"/>
      <c r="DC159" s="68"/>
      <c r="DD159" s="68"/>
      <c r="DE159" s="68"/>
      <c r="DF159" s="68"/>
      <c r="DG159" s="68"/>
      <c r="DH159" s="68"/>
      <c r="DI159" s="68"/>
      <c r="DJ159" s="68"/>
      <c r="DK159" s="68"/>
      <c r="DL159" s="68"/>
      <c r="DM159" s="68"/>
      <c r="DN159" s="68"/>
      <c r="DO159" s="68"/>
      <c r="DP159" s="68"/>
      <c r="DQ159" s="68"/>
      <c r="DR159" s="68"/>
      <c r="DS159" s="68"/>
      <c r="DT159" s="68"/>
      <c r="DU159" s="68"/>
      <c r="DV159" s="68"/>
      <c r="DW159" s="68"/>
      <c r="DX159" s="68"/>
      <c r="DY159" s="68"/>
    </row>
    <row r="160" spans="1:129" s="22" customFormat="1" ht="55.5" customHeight="1">
      <c r="A160" s="217" t="s">
        <v>105</v>
      </c>
      <c r="B160" s="217"/>
      <c r="C160" s="217"/>
      <c r="D160" s="217"/>
      <c r="E160" s="217"/>
      <c r="F160" s="217"/>
      <c r="G160" s="217"/>
      <c r="H160" s="217"/>
      <c r="I160" s="217"/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17"/>
      <c r="U160" s="217"/>
      <c r="V160" s="217"/>
      <c r="W160" s="217"/>
      <c r="X160" s="217"/>
      <c r="Y160" s="217"/>
      <c r="Z160" s="217"/>
      <c r="AA160" s="217"/>
      <c r="AB160" s="217"/>
      <c r="AC160" s="217"/>
      <c r="AD160" s="51"/>
      <c r="AE160" s="243">
        <v>200</v>
      </c>
      <c r="AF160" s="243"/>
      <c r="AG160" s="243"/>
      <c r="AH160" s="243"/>
      <c r="AI160" s="243"/>
      <c r="AJ160" s="243"/>
      <c r="AK160" s="233" t="s">
        <v>458</v>
      </c>
      <c r="AL160" s="233"/>
      <c r="AM160" s="233"/>
      <c r="AN160" s="233"/>
      <c r="AO160" s="233"/>
      <c r="AP160" s="233"/>
      <c r="AQ160" s="233"/>
      <c r="AR160" s="233"/>
      <c r="AS160" s="233"/>
      <c r="AT160" s="232">
        <f>AT161</f>
        <v>8755500</v>
      </c>
      <c r="AU160" s="232"/>
      <c r="AV160" s="232"/>
      <c r="AW160" s="232"/>
      <c r="AX160" s="232"/>
      <c r="AY160" s="232"/>
      <c r="AZ160" s="232"/>
      <c r="BA160" s="232"/>
      <c r="BB160" s="232"/>
      <c r="BC160" s="232"/>
      <c r="BD160" s="232"/>
      <c r="BE160" s="232"/>
      <c r="BF160" s="232"/>
      <c r="BG160" s="232"/>
      <c r="BH160" s="232"/>
      <c r="BI160" s="232"/>
      <c r="BJ160" s="232"/>
      <c r="BK160" s="232" t="s">
        <v>266</v>
      </c>
      <c r="BL160" s="232"/>
      <c r="BM160" s="232"/>
      <c r="BN160" s="232"/>
      <c r="BO160" s="232"/>
      <c r="BP160" s="232"/>
      <c r="BQ160" s="232"/>
      <c r="BR160" s="232"/>
      <c r="BS160" s="232"/>
      <c r="BT160" s="232"/>
      <c r="BU160" s="232"/>
      <c r="BV160" s="232"/>
      <c r="BW160" s="228">
        <f t="shared" si="11"/>
        <v>8755500</v>
      </c>
      <c r="BX160" s="229"/>
      <c r="BY160" s="229"/>
      <c r="BZ160" s="229"/>
      <c r="CA160" s="229"/>
      <c r="CB160" s="229"/>
      <c r="CC160" s="229"/>
      <c r="CD160" s="229"/>
      <c r="CE160" s="229"/>
      <c r="CF160" s="229"/>
      <c r="CG160" s="230"/>
      <c r="CH160" s="21" t="e">
        <f t="shared" si="8"/>
        <v>#VALUE!</v>
      </c>
      <c r="CJ160" s="73"/>
      <c r="CK160" s="73"/>
      <c r="CL160" s="73"/>
      <c r="CM160" s="69"/>
      <c r="CN160" s="69"/>
      <c r="CO160" s="69"/>
      <c r="CP160" s="70"/>
      <c r="CQ160" s="70"/>
      <c r="CR160" s="70"/>
      <c r="CS160" s="70"/>
      <c r="CT160" s="70"/>
      <c r="CU160" s="70"/>
      <c r="CV160" s="70"/>
      <c r="CW160" s="70"/>
      <c r="CX160" s="70"/>
      <c r="CY160" s="70"/>
      <c r="CZ160" s="70"/>
      <c r="DA160" s="70"/>
      <c r="DB160" s="68"/>
      <c r="DC160" s="68"/>
      <c r="DD160" s="68"/>
      <c r="DE160" s="68"/>
      <c r="DF160" s="68"/>
      <c r="DG160" s="68"/>
      <c r="DH160" s="68"/>
      <c r="DI160" s="68"/>
      <c r="DJ160" s="68"/>
      <c r="DK160" s="68"/>
      <c r="DL160" s="68"/>
      <c r="DM160" s="68"/>
      <c r="DN160" s="68"/>
      <c r="DO160" s="68"/>
      <c r="DP160" s="68"/>
      <c r="DQ160" s="68"/>
      <c r="DR160" s="68"/>
      <c r="DS160" s="68"/>
      <c r="DT160" s="68"/>
      <c r="DU160" s="68"/>
      <c r="DV160" s="68"/>
      <c r="DW160" s="68"/>
      <c r="DX160" s="68"/>
      <c r="DY160" s="68"/>
    </row>
    <row r="161" spans="1:129" s="20" customFormat="1" ht="37.5" customHeight="1">
      <c r="A161" s="113" t="s">
        <v>13</v>
      </c>
      <c r="B161" s="113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  <c r="AA161" s="113"/>
      <c r="AB161" s="113"/>
      <c r="AC161" s="113"/>
      <c r="AD161" s="113"/>
      <c r="AE161" s="196">
        <v>200</v>
      </c>
      <c r="AF161" s="196"/>
      <c r="AG161" s="196"/>
      <c r="AH161" s="196"/>
      <c r="AI161" s="196"/>
      <c r="AJ161" s="196"/>
      <c r="AK161" s="202" t="s">
        <v>459</v>
      </c>
      <c r="AL161" s="202"/>
      <c r="AM161" s="202"/>
      <c r="AN161" s="202"/>
      <c r="AO161" s="202"/>
      <c r="AP161" s="202"/>
      <c r="AQ161" s="202"/>
      <c r="AR161" s="202"/>
      <c r="AS161" s="202"/>
      <c r="AT161" s="205">
        <f>AT162</f>
        <v>8755500</v>
      </c>
      <c r="AU161" s="205"/>
      <c r="AV161" s="205"/>
      <c r="AW161" s="205"/>
      <c r="AX161" s="205"/>
      <c r="AY161" s="205"/>
      <c r="AZ161" s="205"/>
      <c r="BA161" s="205"/>
      <c r="BB161" s="205"/>
      <c r="BC161" s="205"/>
      <c r="BD161" s="205"/>
      <c r="BE161" s="205"/>
      <c r="BF161" s="205"/>
      <c r="BG161" s="205"/>
      <c r="BH161" s="205"/>
      <c r="BI161" s="205"/>
      <c r="BJ161" s="205"/>
      <c r="BK161" s="205" t="str">
        <f>BK162</f>
        <v>-</v>
      </c>
      <c r="BL161" s="205"/>
      <c r="BM161" s="205"/>
      <c r="BN161" s="205"/>
      <c r="BO161" s="205"/>
      <c r="BP161" s="205"/>
      <c r="BQ161" s="205"/>
      <c r="BR161" s="205"/>
      <c r="BS161" s="205"/>
      <c r="BT161" s="205"/>
      <c r="BU161" s="205"/>
      <c r="BV161" s="205"/>
      <c r="BW161" s="197">
        <f t="shared" si="11"/>
        <v>8755500</v>
      </c>
      <c r="BX161" s="198"/>
      <c r="BY161" s="198"/>
      <c r="BZ161" s="198"/>
      <c r="CA161" s="198"/>
      <c r="CB161" s="198"/>
      <c r="CC161" s="198"/>
      <c r="CD161" s="198"/>
      <c r="CE161" s="198"/>
      <c r="CF161" s="198"/>
      <c r="CG161" s="199"/>
      <c r="CH161" s="23" t="e">
        <f aca="true" t="shared" si="12" ref="CH161:CH166">BK161/AT161*100</f>
        <v>#VALUE!</v>
      </c>
      <c r="CJ161" s="71"/>
      <c r="CK161" s="71"/>
      <c r="CL161" s="71"/>
      <c r="CM161" s="58"/>
      <c r="CN161" s="58"/>
      <c r="CO161" s="58"/>
      <c r="CP161" s="36"/>
      <c r="CQ161" s="36"/>
      <c r="CR161" s="36"/>
      <c r="CS161" s="36"/>
      <c r="CT161" s="36"/>
      <c r="CU161" s="36"/>
      <c r="CV161" s="36"/>
      <c r="CW161" s="36"/>
      <c r="CX161" s="36"/>
      <c r="CY161" s="36"/>
      <c r="CZ161" s="36"/>
      <c r="DA161" s="36"/>
      <c r="DB161" s="31"/>
      <c r="DC161" s="31"/>
      <c r="DD161" s="31"/>
      <c r="DE161" s="31"/>
      <c r="DF161" s="31"/>
      <c r="DG161" s="31"/>
      <c r="DH161" s="31"/>
      <c r="DI161" s="31"/>
      <c r="DJ161" s="31"/>
      <c r="DK161" s="31"/>
      <c r="DL161" s="31"/>
      <c r="DM161" s="31"/>
      <c r="DN161" s="31"/>
      <c r="DO161" s="31"/>
      <c r="DP161" s="31"/>
      <c r="DQ161" s="31"/>
      <c r="DR161" s="31"/>
      <c r="DS161" s="31"/>
      <c r="DT161" s="31"/>
      <c r="DU161" s="31"/>
      <c r="DV161" s="31"/>
      <c r="DW161" s="31"/>
      <c r="DX161" s="31"/>
      <c r="DY161" s="31"/>
    </row>
    <row r="162" spans="1:129" s="20" customFormat="1" ht="36.75" customHeight="1">
      <c r="A162" s="113" t="s">
        <v>344</v>
      </c>
      <c r="B162" s="113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3"/>
      <c r="Z162" s="113"/>
      <c r="AA162" s="113"/>
      <c r="AB162" s="113"/>
      <c r="AC162" s="113"/>
      <c r="AD162" s="113"/>
      <c r="AE162" s="196">
        <v>200</v>
      </c>
      <c r="AF162" s="196"/>
      <c r="AG162" s="196"/>
      <c r="AH162" s="196"/>
      <c r="AI162" s="196"/>
      <c r="AJ162" s="196"/>
      <c r="AK162" s="202" t="s">
        <v>460</v>
      </c>
      <c r="AL162" s="202"/>
      <c r="AM162" s="202"/>
      <c r="AN162" s="202"/>
      <c r="AO162" s="202"/>
      <c r="AP162" s="202"/>
      <c r="AQ162" s="202"/>
      <c r="AR162" s="202"/>
      <c r="AS162" s="202"/>
      <c r="AT162" s="205">
        <v>8755500</v>
      </c>
      <c r="AU162" s="205"/>
      <c r="AV162" s="205"/>
      <c r="AW162" s="205"/>
      <c r="AX162" s="205"/>
      <c r="AY162" s="205"/>
      <c r="AZ162" s="205"/>
      <c r="BA162" s="205"/>
      <c r="BB162" s="205"/>
      <c r="BC162" s="205"/>
      <c r="BD162" s="205"/>
      <c r="BE162" s="205"/>
      <c r="BF162" s="205"/>
      <c r="BG162" s="205"/>
      <c r="BH162" s="205"/>
      <c r="BI162" s="205"/>
      <c r="BJ162" s="205"/>
      <c r="BK162" s="205" t="s">
        <v>266</v>
      </c>
      <c r="BL162" s="205"/>
      <c r="BM162" s="205"/>
      <c r="BN162" s="205"/>
      <c r="BO162" s="205"/>
      <c r="BP162" s="205"/>
      <c r="BQ162" s="205"/>
      <c r="BR162" s="205"/>
      <c r="BS162" s="205"/>
      <c r="BT162" s="205"/>
      <c r="BU162" s="205"/>
      <c r="BV162" s="205"/>
      <c r="BW162" s="197">
        <f t="shared" si="11"/>
        <v>8755500</v>
      </c>
      <c r="BX162" s="198"/>
      <c r="BY162" s="198"/>
      <c r="BZ162" s="198"/>
      <c r="CA162" s="198"/>
      <c r="CB162" s="198"/>
      <c r="CC162" s="198"/>
      <c r="CD162" s="198"/>
      <c r="CE162" s="198"/>
      <c r="CF162" s="198"/>
      <c r="CG162" s="199"/>
      <c r="CH162" s="23" t="e">
        <f t="shared" si="12"/>
        <v>#VALUE!</v>
      </c>
      <c r="CJ162" s="71"/>
      <c r="CK162" s="71"/>
      <c r="CL162" s="71"/>
      <c r="CM162" s="58"/>
      <c r="CN162" s="58"/>
      <c r="CO162" s="58"/>
      <c r="CP162" s="36"/>
      <c r="CQ162" s="36"/>
      <c r="CR162" s="36"/>
      <c r="CS162" s="36"/>
      <c r="CT162" s="36"/>
      <c r="CU162" s="36"/>
      <c r="CV162" s="36"/>
      <c r="CW162" s="36"/>
      <c r="CX162" s="36"/>
      <c r="CY162" s="36"/>
      <c r="CZ162" s="36"/>
      <c r="DA162" s="36"/>
      <c r="DB162" s="31"/>
      <c r="DC162" s="31"/>
      <c r="DD162" s="31"/>
      <c r="DE162" s="31"/>
      <c r="DF162" s="31"/>
      <c r="DG162" s="31"/>
      <c r="DH162" s="31"/>
      <c r="DI162" s="31"/>
      <c r="DJ162" s="31"/>
      <c r="DK162" s="31"/>
      <c r="DL162" s="31"/>
      <c r="DM162" s="31"/>
      <c r="DN162" s="31"/>
      <c r="DO162" s="31"/>
      <c r="DP162" s="31"/>
      <c r="DQ162" s="31"/>
      <c r="DR162" s="31"/>
      <c r="DS162" s="31"/>
      <c r="DT162" s="31"/>
      <c r="DU162" s="31"/>
      <c r="DV162" s="31"/>
      <c r="DW162" s="31"/>
      <c r="DX162" s="31"/>
      <c r="DY162" s="31"/>
    </row>
    <row r="163" spans="1:129" s="23" customFormat="1" ht="36.75" customHeight="1">
      <c r="A163" s="134" t="s">
        <v>424</v>
      </c>
      <c r="B163" s="134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134"/>
      <c r="U163" s="134"/>
      <c r="V163" s="134"/>
      <c r="W163" s="134"/>
      <c r="X163" s="134"/>
      <c r="Y163" s="134"/>
      <c r="Z163" s="134"/>
      <c r="AA163" s="134"/>
      <c r="AB163" s="134"/>
      <c r="AC163" s="134"/>
      <c r="AD163" s="134"/>
      <c r="AE163" s="157">
        <v>200</v>
      </c>
      <c r="AF163" s="157"/>
      <c r="AG163" s="157"/>
      <c r="AH163" s="157"/>
      <c r="AI163" s="157"/>
      <c r="AJ163" s="157"/>
      <c r="AK163" s="203" t="s">
        <v>505</v>
      </c>
      <c r="AL163" s="203"/>
      <c r="AM163" s="203"/>
      <c r="AN163" s="203"/>
      <c r="AO163" s="203"/>
      <c r="AP163" s="203"/>
      <c r="AQ163" s="203"/>
      <c r="AR163" s="203"/>
      <c r="AS163" s="203"/>
      <c r="AT163" s="234">
        <f>AT164</f>
        <v>154600</v>
      </c>
      <c r="AU163" s="234"/>
      <c r="AV163" s="234"/>
      <c r="AW163" s="234"/>
      <c r="AX163" s="234"/>
      <c r="AY163" s="234"/>
      <c r="AZ163" s="234"/>
      <c r="BA163" s="234"/>
      <c r="BB163" s="234"/>
      <c r="BC163" s="234"/>
      <c r="BD163" s="234"/>
      <c r="BE163" s="234"/>
      <c r="BF163" s="234"/>
      <c r="BG163" s="234"/>
      <c r="BH163" s="234"/>
      <c r="BI163" s="234"/>
      <c r="BJ163" s="234"/>
      <c r="BK163" s="234">
        <f>BK164</f>
        <v>154571.5</v>
      </c>
      <c r="BL163" s="234"/>
      <c r="BM163" s="234"/>
      <c r="BN163" s="234"/>
      <c r="BO163" s="234"/>
      <c r="BP163" s="234"/>
      <c r="BQ163" s="234"/>
      <c r="BR163" s="234"/>
      <c r="BS163" s="234"/>
      <c r="BT163" s="234"/>
      <c r="BU163" s="234"/>
      <c r="BV163" s="234"/>
      <c r="BW163" s="214">
        <f aca="true" t="shared" si="13" ref="BW163:BW169">AT163-BK163</f>
        <v>28.5</v>
      </c>
      <c r="BX163" s="215"/>
      <c r="BY163" s="215"/>
      <c r="BZ163" s="215"/>
      <c r="CA163" s="215"/>
      <c r="CB163" s="215"/>
      <c r="CC163" s="215"/>
      <c r="CD163" s="215"/>
      <c r="CE163" s="215"/>
      <c r="CF163" s="215"/>
      <c r="CG163" s="216"/>
      <c r="CH163" s="23">
        <f t="shared" si="12"/>
        <v>99.98156532988357</v>
      </c>
      <c r="CJ163" s="75"/>
      <c r="CK163" s="75"/>
      <c r="CL163" s="75"/>
      <c r="CM163" s="56"/>
      <c r="CN163" s="56"/>
      <c r="CO163" s="56"/>
      <c r="CP163" s="57"/>
      <c r="CQ163" s="57"/>
      <c r="CR163" s="57"/>
      <c r="CS163" s="57"/>
      <c r="CT163" s="57"/>
      <c r="CU163" s="57"/>
      <c r="CV163" s="57"/>
      <c r="CW163" s="57"/>
      <c r="CX163" s="57"/>
      <c r="CY163" s="57"/>
      <c r="CZ163" s="57"/>
      <c r="DA163" s="57"/>
      <c r="DB163" s="55"/>
      <c r="DC163" s="55"/>
      <c r="DD163" s="55"/>
      <c r="DE163" s="55"/>
      <c r="DF163" s="55"/>
      <c r="DG163" s="55"/>
      <c r="DH163" s="55"/>
      <c r="DI163" s="55"/>
      <c r="DJ163" s="55"/>
      <c r="DK163" s="55"/>
      <c r="DL163" s="55"/>
      <c r="DM163" s="55"/>
      <c r="DN163" s="55"/>
      <c r="DO163" s="55"/>
      <c r="DP163" s="55"/>
      <c r="DQ163" s="55"/>
      <c r="DR163" s="55"/>
      <c r="DS163" s="55"/>
      <c r="DT163" s="55"/>
      <c r="DU163" s="55"/>
      <c r="DV163" s="55"/>
      <c r="DW163" s="55"/>
      <c r="DX163" s="55"/>
      <c r="DY163" s="55"/>
    </row>
    <row r="164" spans="1:129" s="20" customFormat="1" ht="69.75" customHeight="1">
      <c r="A164" s="113" t="s">
        <v>507</v>
      </c>
      <c r="B164" s="113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3"/>
      <c r="Z164" s="113"/>
      <c r="AA164" s="113"/>
      <c r="AB164" s="113"/>
      <c r="AC164" s="113"/>
      <c r="AD164" s="113"/>
      <c r="AE164" s="196">
        <v>200</v>
      </c>
      <c r="AF164" s="196"/>
      <c r="AG164" s="196"/>
      <c r="AH164" s="196"/>
      <c r="AI164" s="196"/>
      <c r="AJ164" s="196"/>
      <c r="AK164" s="202" t="s">
        <v>506</v>
      </c>
      <c r="AL164" s="202"/>
      <c r="AM164" s="202"/>
      <c r="AN164" s="202"/>
      <c r="AO164" s="202"/>
      <c r="AP164" s="202"/>
      <c r="AQ164" s="202"/>
      <c r="AR164" s="202"/>
      <c r="AS164" s="202"/>
      <c r="AT164" s="205">
        <f>AT165</f>
        <v>154600</v>
      </c>
      <c r="AU164" s="205"/>
      <c r="AV164" s="205"/>
      <c r="AW164" s="205"/>
      <c r="AX164" s="205"/>
      <c r="AY164" s="205"/>
      <c r="AZ164" s="205"/>
      <c r="BA164" s="205"/>
      <c r="BB164" s="205"/>
      <c r="BC164" s="205"/>
      <c r="BD164" s="205"/>
      <c r="BE164" s="205"/>
      <c r="BF164" s="205"/>
      <c r="BG164" s="205"/>
      <c r="BH164" s="205"/>
      <c r="BI164" s="205"/>
      <c r="BJ164" s="205"/>
      <c r="BK164" s="205">
        <f>BK165</f>
        <v>154571.5</v>
      </c>
      <c r="BL164" s="205"/>
      <c r="BM164" s="205"/>
      <c r="BN164" s="205"/>
      <c r="BO164" s="205"/>
      <c r="BP164" s="205"/>
      <c r="BQ164" s="205"/>
      <c r="BR164" s="205"/>
      <c r="BS164" s="205"/>
      <c r="BT164" s="205"/>
      <c r="BU164" s="205"/>
      <c r="BV164" s="205"/>
      <c r="BW164" s="197">
        <f t="shared" si="13"/>
        <v>28.5</v>
      </c>
      <c r="BX164" s="198"/>
      <c r="BY164" s="198"/>
      <c r="BZ164" s="198"/>
      <c r="CA164" s="198"/>
      <c r="CB164" s="198"/>
      <c r="CC164" s="198"/>
      <c r="CD164" s="198"/>
      <c r="CE164" s="198"/>
      <c r="CF164" s="198"/>
      <c r="CG164" s="199"/>
      <c r="CH164" s="23">
        <f t="shared" si="12"/>
        <v>99.98156532988357</v>
      </c>
      <c r="CJ164" s="71"/>
      <c r="CK164" s="71"/>
      <c r="CL164" s="71"/>
      <c r="CM164" s="58"/>
      <c r="CN164" s="58"/>
      <c r="CO164" s="58"/>
      <c r="CP164" s="36"/>
      <c r="CQ164" s="36"/>
      <c r="CR164" s="36"/>
      <c r="CS164" s="36"/>
      <c r="CT164" s="36"/>
      <c r="CU164" s="36"/>
      <c r="CV164" s="36"/>
      <c r="CW164" s="36"/>
      <c r="CX164" s="36"/>
      <c r="CY164" s="36"/>
      <c r="CZ164" s="36"/>
      <c r="DA164" s="36"/>
      <c r="DB164" s="31"/>
      <c r="DC164" s="31"/>
      <c r="DD164" s="31"/>
      <c r="DE164" s="31"/>
      <c r="DF164" s="31"/>
      <c r="DG164" s="31"/>
      <c r="DH164" s="31"/>
      <c r="DI164" s="31"/>
      <c r="DJ164" s="31"/>
      <c r="DK164" s="31"/>
      <c r="DL164" s="31"/>
      <c r="DM164" s="31"/>
      <c r="DN164" s="31"/>
      <c r="DO164" s="31"/>
      <c r="DP164" s="31"/>
      <c r="DQ164" s="31"/>
      <c r="DR164" s="31"/>
      <c r="DS164" s="31"/>
      <c r="DT164" s="31"/>
      <c r="DU164" s="31"/>
      <c r="DV164" s="31"/>
      <c r="DW164" s="31"/>
      <c r="DX164" s="31"/>
      <c r="DY164" s="31"/>
    </row>
    <row r="165" spans="1:129" s="20" customFormat="1" ht="62.25" customHeight="1">
      <c r="A165" s="113" t="s">
        <v>105</v>
      </c>
      <c r="B165" s="113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  <c r="AA165" s="113"/>
      <c r="AB165" s="113"/>
      <c r="AC165" s="113"/>
      <c r="AD165" s="113"/>
      <c r="AE165" s="196">
        <v>200</v>
      </c>
      <c r="AF165" s="196"/>
      <c r="AG165" s="196"/>
      <c r="AH165" s="196"/>
      <c r="AI165" s="196"/>
      <c r="AJ165" s="196"/>
      <c r="AK165" s="202" t="s">
        <v>508</v>
      </c>
      <c r="AL165" s="202"/>
      <c r="AM165" s="202"/>
      <c r="AN165" s="202"/>
      <c r="AO165" s="202"/>
      <c r="AP165" s="202"/>
      <c r="AQ165" s="202"/>
      <c r="AR165" s="202"/>
      <c r="AS165" s="202"/>
      <c r="AT165" s="205">
        <f>AT166</f>
        <v>154600</v>
      </c>
      <c r="AU165" s="205"/>
      <c r="AV165" s="205"/>
      <c r="AW165" s="205"/>
      <c r="AX165" s="205"/>
      <c r="AY165" s="205"/>
      <c r="AZ165" s="205"/>
      <c r="BA165" s="205"/>
      <c r="BB165" s="205"/>
      <c r="BC165" s="205"/>
      <c r="BD165" s="205"/>
      <c r="BE165" s="205"/>
      <c r="BF165" s="205"/>
      <c r="BG165" s="205"/>
      <c r="BH165" s="205"/>
      <c r="BI165" s="205"/>
      <c r="BJ165" s="205"/>
      <c r="BK165" s="205">
        <f>BK166</f>
        <v>154571.5</v>
      </c>
      <c r="BL165" s="205"/>
      <c r="BM165" s="205"/>
      <c r="BN165" s="205"/>
      <c r="BO165" s="205"/>
      <c r="BP165" s="205"/>
      <c r="BQ165" s="205"/>
      <c r="BR165" s="205"/>
      <c r="BS165" s="205"/>
      <c r="BT165" s="205"/>
      <c r="BU165" s="205"/>
      <c r="BV165" s="205"/>
      <c r="BW165" s="197">
        <f t="shared" si="13"/>
        <v>28.5</v>
      </c>
      <c r="BX165" s="198"/>
      <c r="BY165" s="198"/>
      <c r="BZ165" s="198"/>
      <c r="CA165" s="198"/>
      <c r="CB165" s="198"/>
      <c r="CC165" s="198"/>
      <c r="CD165" s="198"/>
      <c r="CE165" s="198"/>
      <c r="CF165" s="198"/>
      <c r="CG165" s="199"/>
      <c r="CH165" s="23">
        <f t="shared" si="12"/>
        <v>99.98156532988357</v>
      </c>
      <c r="CJ165" s="71"/>
      <c r="CK165" s="71"/>
      <c r="CL165" s="71"/>
      <c r="CM165" s="58"/>
      <c r="CN165" s="58"/>
      <c r="CO165" s="58"/>
      <c r="CP165" s="36"/>
      <c r="CQ165" s="36"/>
      <c r="CR165" s="36"/>
      <c r="CS165" s="36"/>
      <c r="CT165" s="36"/>
      <c r="CU165" s="36"/>
      <c r="CV165" s="36"/>
      <c r="CW165" s="36"/>
      <c r="CX165" s="36"/>
      <c r="CY165" s="36"/>
      <c r="CZ165" s="36"/>
      <c r="DA165" s="36"/>
      <c r="DB165" s="31"/>
      <c r="DC165" s="31"/>
      <c r="DD165" s="31"/>
      <c r="DE165" s="31"/>
      <c r="DF165" s="31"/>
      <c r="DG165" s="31"/>
      <c r="DH165" s="31"/>
      <c r="DI165" s="31"/>
      <c r="DJ165" s="31"/>
      <c r="DK165" s="31"/>
      <c r="DL165" s="31"/>
      <c r="DM165" s="31"/>
      <c r="DN165" s="31"/>
      <c r="DO165" s="31"/>
      <c r="DP165" s="31"/>
      <c r="DQ165" s="31"/>
      <c r="DR165" s="31"/>
      <c r="DS165" s="31"/>
      <c r="DT165" s="31"/>
      <c r="DU165" s="31"/>
      <c r="DV165" s="31"/>
      <c r="DW165" s="31"/>
      <c r="DX165" s="31"/>
      <c r="DY165" s="31"/>
    </row>
    <row r="166" spans="1:129" s="20" customFormat="1" ht="36.75" customHeight="1">
      <c r="A166" s="113" t="s">
        <v>345</v>
      </c>
      <c r="B166" s="113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3"/>
      <c r="Z166" s="113"/>
      <c r="AA166" s="113"/>
      <c r="AB166" s="113"/>
      <c r="AC166" s="113"/>
      <c r="AD166" s="113"/>
      <c r="AE166" s="196">
        <v>200</v>
      </c>
      <c r="AF166" s="196"/>
      <c r="AG166" s="196"/>
      <c r="AH166" s="196"/>
      <c r="AI166" s="196"/>
      <c r="AJ166" s="196"/>
      <c r="AK166" s="202" t="s">
        <v>516</v>
      </c>
      <c r="AL166" s="202"/>
      <c r="AM166" s="202"/>
      <c r="AN166" s="202"/>
      <c r="AO166" s="202"/>
      <c r="AP166" s="202"/>
      <c r="AQ166" s="202"/>
      <c r="AR166" s="202"/>
      <c r="AS166" s="202"/>
      <c r="AT166" s="205">
        <v>154600</v>
      </c>
      <c r="AU166" s="205"/>
      <c r="AV166" s="205"/>
      <c r="AW166" s="205"/>
      <c r="AX166" s="205"/>
      <c r="AY166" s="205"/>
      <c r="AZ166" s="205"/>
      <c r="BA166" s="205"/>
      <c r="BB166" s="205"/>
      <c r="BC166" s="205"/>
      <c r="BD166" s="205"/>
      <c r="BE166" s="205"/>
      <c r="BF166" s="205"/>
      <c r="BG166" s="205"/>
      <c r="BH166" s="205"/>
      <c r="BI166" s="205"/>
      <c r="BJ166" s="205"/>
      <c r="BK166" s="205">
        <v>154571.5</v>
      </c>
      <c r="BL166" s="205"/>
      <c r="BM166" s="205"/>
      <c r="BN166" s="205"/>
      <c r="BO166" s="205"/>
      <c r="BP166" s="205"/>
      <c r="BQ166" s="205"/>
      <c r="BR166" s="205"/>
      <c r="BS166" s="205"/>
      <c r="BT166" s="205"/>
      <c r="BU166" s="205"/>
      <c r="BV166" s="205"/>
      <c r="BW166" s="197">
        <f t="shared" si="13"/>
        <v>28.5</v>
      </c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9"/>
      <c r="CH166" s="23">
        <f t="shared" si="12"/>
        <v>99.98156532988357</v>
      </c>
      <c r="CJ166" s="71"/>
      <c r="CK166" s="71"/>
      <c r="CL166" s="71"/>
      <c r="CM166" s="58"/>
      <c r="CN166" s="58"/>
      <c r="CO166" s="58"/>
      <c r="CP166" s="36"/>
      <c r="CQ166" s="36"/>
      <c r="CR166" s="36"/>
      <c r="CS166" s="36"/>
      <c r="CT166" s="36"/>
      <c r="CU166" s="36"/>
      <c r="CV166" s="36"/>
      <c r="CW166" s="36"/>
      <c r="CX166" s="36"/>
      <c r="CY166" s="36"/>
      <c r="CZ166" s="36"/>
      <c r="DA166" s="36"/>
      <c r="DB166" s="31"/>
      <c r="DC166" s="31"/>
      <c r="DD166" s="31"/>
      <c r="DE166" s="31"/>
      <c r="DF166" s="31"/>
      <c r="DG166" s="31"/>
      <c r="DH166" s="31"/>
      <c r="DI166" s="31"/>
      <c r="DJ166" s="31"/>
      <c r="DK166" s="31"/>
      <c r="DL166" s="31"/>
      <c r="DM166" s="31"/>
      <c r="DN166" s="31"/>
      <c r="DO166" s="31"/>
      <c r="DP166" s="31"/>
      <c r="DQ166" s="31"/>
      <c r="DR166" s="31"/>
      <c r="DS166" s="31"/>
      <c r="DT166" s="31"/>
      <c r="DU166" s="31"/>
      <c r="DV166" s="31"/>
      <c r="DW166" s="31"/>
      <c r="DX166" s="31"/>
      <c r="DY166" s="31"/>
    </row>
    <row r="167" spans="1:129" s="23" customFormat="1" ht="37.5" customHeight="1">
      <c r="A167" s="204" t="s">
        <v>353</v>
      </c>
      <c r="B167" s="204"/>
      <c r="C167" s="204"/>
      <c r="D167" s="204"/>
      <c r="E167" s="204"/>
      <c r="F167" s="204"/>
      <c r="G167" s="204"/>
      <c r="H167" s="204"/>
      <c r="I167" s="204"/>
      <c r="J167" s="204"/>
      <c r="K167" s="204"/>
      <c r="L167" s="204"/>
      <c r="M167" s="204"/>
      <c r="N167" s="204"/>
      <c r="O167" s="204"/>
      <c r="P167" s="204"/>
      <c r="Q167" s="204"/>
      <c r="R167" s="204"/>
      <c r="S167" s="204"/>
      <c r="T167" s="204"/>
      <c r="U167" s="204"/>
      <c r="V167" s="204"/>
      <c r="W167" s="204"/>
      <c r="X167" s="204"/>
      <c r="Y167" s="204"/>
      <c r="Z167" s="204"/>
      <c r="AA167" s="204"/>
      <c r="AB167" s="204"/>
      <c r="AC167" s="204"/>
      <c r="AD167" s="74"/>
      <c r="AE167" s="157">
        <v>200</v>
      </c>
      <c r="AF167" s="157"/>
      <c r="AG167" s="157"/>
      <c r="AH167" s="157"/>
      <c r="AI167" s="157"/>
      <c r="AJ167" s="157"/>
      <c r="AK167" s="111" t="s">
        <v>354</v>
      </c>
      <c r="AL167" s="111"/>
      <c r="AM167" s="111"/>
      <c r="AN167" s="111"/>
      <c r="AO167" s="111"/>
      <c r="AP167" s="111"/>
      <c r="AQ167" s="111"/>
      <c r="AR167" s="111"/>
      <c r="AS167" s="111"/>
      <c r="AT167" s="133">
        <f>AT168</f>
        <v>6708200</v>
      </c>
      <c r="AU167" s="133"/>
      <c r="AV167" s="133"/>
      <c r="AW167" s="133"/>
      <c r="AX167" s="133"/>
      <c r="AY167" s="133"/>
      <c r="AZ167" s="133"/>
      <c r="BA167" s="133"/>
      <c r="BB167" s="133"/>
      <c r="BC167" s="133"/>
      <c r="BD167" s="133"/>
      <c r="BE167" s="133"/>
      <c r="BF167" s="133"/>
      <c r="BG167" s="133"/>
      <c r="BH167" s="133"/>
      <c r="BI167" s="133"/>
      <c r="BJ167" s="133"/>
      <c r="BK167" s="133">
        <f>BK168</f>
        <v>2323812.7600000002</v>
      </c>
      <c r="BL167" s="133"/>
      <c r="BM167" s="133"/>
      <c r="BN167" s="133"/>
      <c r="BO167" s="133"/>
      <c r="BP167" s="133"/>
      <c r="BQ167" s="133"/>
      <c r="BR167" s="133"/>
      <c r="BS167" s="133"/>
      <c r="BT167" s="133"/>
      <c r="BU167" s="133"/>
      <c r="BV167" s="133"/>
      <c r="BW167" s="133">
        <f t="shared" si="13"/>
        <v>4384387.24</v>
      </c>
      <c r="BX167" s="133"/>
      <c r="BY167" s="133"/>
      <c r="BZ167" s="133"/>
      <c r="CA167" s="133"/>
      <c r="CB167" s="133"/>
      <c r="CC167" s="133"/>
      <c r="CD167" s="133"/>
      <c r="CE167" s="133"/>
      <c r="CF167" s="133"/>
      <c r="CG167" s="133"/>
      <c r="CH167" s="23">
        <f t="shared" si="8"/>
        <v>34.641375629826186</v>
      </c>
      <c r="CJ167" s="75"/>
      <c r="CK167" s="75"/>
      <c r="CL167" s="75"/>
      <c r="CM167" s="56"/>
      <c r="CN167" s="56"/>
      <c r="CO167" s="56"/>
      <c r="CP167" s="57"/>
      <c r="CQ167" s="57"/>
      <c r="CR167" s="57"/>
      <c r="CS167" s="57"/>
      <c r="CT167" s="57"/>
      <c r="CU167" s="57"/>
      <c r="CV167" s="57"/>
      <c r="CW167" s="57"/>
      <c r="CX167" s="57"/>
      <c r="CY167" s="57"/>
      <c r="CZ167" s="57"/>
      <c r="DA167" s="57"/>
      <c r="DB167" s="55"/>
      <c r="DC167" s="55"/>
      <c r="DD167" s="55"/>
      <c r="DE167" s="55"/>
      <c r="DF167" s="55"/>
      <c r="DG167" s="55"/>
      <c r="DH167" s="55"/>
      <c r="DI167" s="55"/>
      <c r="DJ167" s="55"/>
      <c r="DK167" s="55"/>
      <c r="DL167" s="55"/>
      <c r="DM167" s="55"/>
      <c r="DN167" s="55"/>
      <c r="DO167" s="55"/>
      <c r="DP167" s="55"/>
      <c r="DQ167" s="55"/>
      <c r="DR167" s="55"/>
      <c r="DS167" s="55"/>
      <c r="DT167" s="55"/>
      <c r="DU167" s="55"/>
      <c r="DV167" s="55"/>
      <c r="DW167" s="55"/>
      <c r="DX167" s="55"/>
      <c r="DY167" s="55"/>
    </row>
    <row r="168" spans="1:129" s="40" customFormat="1" ht="32.25" customHeight="1">
      <c r="A168" s="253" t="s">
        <v>424</v>
      </c>
      <c r="B168" s="254"/>
      <c r="C168" s="254"/>
      <c r="D168" s="254"/>
      <c r="E168" s="254"/>
      <c r="F168" s="254"/>
      <c r="G168" s="254"/>
      <c r="H168" s="254"/>
      <c r="I168" s="254"/>
      <c r="J168" s="254"/>
      <c r="K168" s="254"/>
      <c r="L168" s="254"/>
      <c r="M168" s="254"/>
      <c r="N168" s="254"/>
      <c r="O168" s="254"/>
      <c r="P168" s="254"/>
      <c r="Q168" s="254"/>
      <c r="R168" s="254"/>
      <c r="S168" s="254"/>
      <c r="T168" s="254"/>
      <c r="U168" s="254"/>
      <c r="V168" s="254"/>
      <c r="W168" s="254"/>
      <c r="X168" s="254"/>
      <c r="Y168" s="254"/>
      <c r="Z168" s="254"/>
      <c r="AA168" s="254"/>
      <c r="AB168" s="254"/>
      <c r="AC168" s="255"/>
      <c r="AD168" s="74"/>
      <c r="AE168" s="157">
        <v>200</v>
      </c>
      <c r="AF168" s="157"/>
      <c r="AG168" s="157"/>
      <c r="AH168" s="157"/>
      <c r="AI168" s="157"/>
      <c r="AJ168" s="157"/>
      <c r="AK168" s="203" t="s">
        <v>119</v>
      </c>
      <c r="AL168" s="203"/>
      <c r="AM168" s="203"/>
      <c r="AN168" s="203"/>
      <c r="AO168" s="203"/>
      <c r="AP168" s="203"/>
      <c r="AQ168" s="203"/>
      <c r="AR168" s="203"/>
      <c r="AS168" s="203"/>
      <c r="AT168" s="133">
        <f>AT169+AT175+AT180+AT185</f>
        <v>6708200</v>
      </c>
      <c r="AU168" s="133"/>
      <c r="AV168" s="133"/>
      <c r="AW168" s="133"/>
      <c r="AX168" s="133"/>
      <c r="AY168" s="133"/>
      <c r="AZ168" s="133"/>
      <c r="BA168" s="133"/>
      <c r="BB168" s="133"/>
      <c r="BC168" s="133"/>
      <c r="BD168" s="133"/>
      <c r="BE168" s="133"/>
      <c r="BF168" s="133"/>
      <c r="BG168" s="133"/>
      <c r="BH168" s="133"/>
      <c r="BI168" s="133"/>
      <c r="BJ168" s="133"/>
      <c r="BK168" s="133">
        <f>BK169+BK175+BK185+BK180</f>
        <v>2323812.7600000002</v>
      </c>
      <c r="BL168" s="133"/>
      <c r="BM168" s="133"/>
      <c r="BN168" s="133"/>
      <c r="BO168" s="133"/>
      <c r="BP168" s="133"/>
      <c r="BQ168" s="133"/>
      <c r="BR168" s="133"/>
      <c r="BS168" s="133"/>
      <c r="BT168" s="133"/>
      <c r="BU168" s="133"/>
      <c r="BV168" s="133"/>
      <c r="BW168" s="133">
        <f t="shared" si="13"/>
        <v>4384387.24</v>
      </c>
      <c r="BX168" s="133"/>
      <c r="BY168" s="133"/>
      <c r="BZ168" s="133"/>
      <c r="CA168" s="133"/>
      <c r="CB168" s="133"/>
      <c r="CC168" s="133"/>
      <c r="CD168" s="133"/>
      <c r="CE168" s="133"/>
      <c r="CF168" s="133"/>
      <c r="CG168" s="133"/>
      <c r="CH168" s="23">
        <f t="shared" si="8"/>
        <v>34.641375629826186</v>
      </c>
      <c r="CJ168" s="76"/>
      <c r="CK168" s="76"/>
      <c r="CL168" s="76"/>
      <c r="CM168" s="63"/>
      <c r="CN168" s="63"/>
      <c r="CO168" s="63"/>
      <c r="CP168" s="64"/>
      <c r="CQ168" s="64"/>
      <c r="CR168" s="64"/>
      <c r="CS168" s="64"/>
      <c r="CT168" s="64"/>
      <c r="CU168" s="64"/>
      <c r="CV168" s="64"/>
      <c r="CW168" s="64"/>
      <c r="CX168" s="64"/>
      <c r="CY168" s="64"/>
      <c r="CZ168" s="64"/>
      <c r="DA168" s="64"/>
      <c r="DB168" s="62"/>
      <c r="DC168" s="62"/>
      <c r="DD168" s="62"/>
      <c r="DE168" s="62"/>
      <c r="DF168" s="62"/>
      <c r="DG168" s="62"/>
      <c r="DH168" s="62"/>
      <c r="DI168" s="62"/>
      <c r="DJ168" s="62"/>
      <c r="DK168" s="62"/>
      <c r="DL168" s="62"/>
      <c r="DM168" s="62"/>
      <c r="DN168" s="62"/>
      <c r="DO168" s="62"/>
      <c r="DP168" s="62"/>
      <c r="DQ168" s="62"/>
      <c r="DR168" s="62"/>
      <c r="DS168" s="62"/>
      <c r="DT168" s="62"/>
      <c r="DU168" s="62"/>
      <c r="DV168" s="62"/>
      <c r="DW168" s="62"/>
      <c r="DX168" s="62"/>
      <c r="DY168" s="62"/>
    </row>
    <row r="169" spans="1:129" s="77" customFormat="1" ht="28.5" customHeight="1">
      <c r="A169" s="134" t="s">
        <v>125</v>
      </c>
      <c r="B169" s="134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134"/>
      <c r="U169" s="134"/>
      <c r="V169" s="134"/>
      <c r="W169" s="134"/>
      <c r="X169" s="134"/>
      <c r="Y169" s="134"/>
      <c r="Z169" s="134"/>
      <c r="AA169" s="134"/>
      <c r="AB169" s="134"/>
      <c r="AC169" s="134"/>
      <c r="AD169" s="134"/>
      <c r="AE169" s="201">
        <v>200</v>
      </c>
      <c r="AF169" s="201"/>
      <c r="AG169" s="201"/>
      <c r="AH169" s="201"/>
      <c r="AI169" s="201"/>
      <c r="AJ169" s="201"/>
      <c r="AK169" s="203" t="s">
        <v>120</v>
      </c>
      <c r="AL169" s="203"/>
      <c r="AM169" s="203"/>
      <c r="AN169" s="203"/>
      <c r="AO169" s="203"/>
      <c r="AP169" s="203"/>
      <c r="AQ169" s="203"/>
      <c r="AR169" s="203"/>
      <c r="AS169" s="203"/>
      <c r="AT169" s="234">
        <f>AT170</f>
        <v>2575100</v>
      </c>
      <c r="AU169" s="234"/>
      <c r="AV169" s="234"/>
      <c r="AW169" s="234"/>
      <c r="AX169" s="234"/>
      <c r="AY169" s="234"/>
      <c r="AZ169" s="234"/>
      <c r="BA169" s="234"/>
      <c r="BB169" s="234"/>
      <c r="BC169" s="234"/>
      <c r="BD169" s="234"/>
      <c r="BE169" s="234"/>
      <c r="BF169" s="234"/>
      <c r="BG169" s="234"/>
      <c r="BH169" s="234"/>
      <c r="BI169" s="234"/>
      <c r="BJ169" s="234"/>
      <c r="BK169" s="234">
        <f>BK170</f>
        <v>1261630.94</v>
      </c>
      <c r="BL169" s="234"/>
      <c r="BM169" s="234"/>
      <c r="BN169" s="234"/>
      <c r="BO169" s="234"/>
      <c r="BP169" s="234"/>
      <c r="BQ169" s="234"/>
      <c r="BR169" s="234"/>
      <c r="BS169" s="234"/>
      <c r="BT169" s="234"/>
      <c r="BU169" s="234"/>
      <c r="BV169" s="234"/>
      <c r="BW169" s="133">
        <f t="shared" si="13"/>
        <v>1313469.06</v>
      </c>
      <c r="BX169" s="133"/>
      <c r="BY169" s="133"/>
      <c r="BZ169" s="133"/>
      <c r="CA169" s="133"/>
      <c r="CB169" s="133"/>
      <c r="CC169" s="133"/>
      <c r="CD169" s="133"/>
      <c r="CE169" s="133"/>
      <c r="CF169" s="133"/>
      <c r="CG169" s="133"/>
      <c r="CH169" s="23">
        <f t="shared" si="8"/>
        <v>48.99347365150868</v>
      </c>
      <c r="CJ169" s="78"/>
      <c r="CK169" s="78"/>
      <c r="CL169" s="78"/>
      <c r="CM169" s="79"/>
      <c r="CN169" s="79"/>
      <c r="CO169" s="79"/>
      <c r="CP169" s="80"/>
      <c r="CQ169" s="80"/>
      <c r="CR169" s="80"/>
      <c r="CS169" s="80"/>
      <c r="CT169" s="80"/>
      <c r="CU169" s="80"/>
      <c r="CV169" s="80"/>
      <c r="CW169" s="80"/>
      <c r="CX169" s="80"/>
      <c r="CY169" s="80"/>
      <c r="CZ169" s="80"/>
      <c r="DA169" s="80"/>
      <c r="DB169" s="81"/>
      <c r="DC169" s="81"/>
      <c r="DD169" s="81"/>
      <c r="DE169" s="81"/>
      <c r="DF169" s="81"/>
      <c r="DG169" s="81"/>
      <c r="DH169" s="81"/>
      <c r="DI169" s="81"/>
      <c r="DJ169" s="81"/>
      <c r="DK169" s="81"/>
      <c r="DL169" s="81"/>
      <c r="DM169" s="81"/>
      <c r="DN169" s="81"/>
      <c r="DO169" s="81"/>
      <c r="DP169" s="81"/>
      <c r="DQ169" s="81"/>
      <c r="DR169" s="81"/>
      <c r="DS169" s="81"/>
      <c r="DT169" s="81"/>
      <c r="DU169" s="81"/>
      <c r="DV169" s="81"/>
      <c r="DW169" s="81"/>
      <c r="DX169" s="81"/>
      <c r="DY169" s="81"/>
    </row>
    <row r="170" spans="1:129" s="83" customFormat="1" ht="47.25" customHeight="1">
      <c r="A170" s="107" t="s">
        <v>68</v>
      </c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82"/>
      <c r="AE170" s="201">
        <v>200</v>
      </c>
      <c r="AF170" s="201"/>
      <c r="AG170" s="201"/>
      <c r="AH170" s="201"/>
      <c r="AI170" s="201"/>
      <c r="AJ170" s="201"/>
      <c r="AK170" s="202" t="s">
        <v>121</v>
      </c>
      <c r="AL170" s="202"/>
      <c r="AM170" s="202"/>
      <c r="AN170" s="202"/>
      <c r="AO170" s="202"/>
      <c r="AP170" s="202"/>
      <c r="AQ170" s="202"/>
      <c r="AR170" s="202"/>
      <c r="AS170" s="202"/>
      <c r="AT170" s="205">
        <f>AT171+AT174</f>
        <v>2575100</v>
      </c>
      <c r="AU170" s="205"/>
      <c r="AV170" s="205"/>
      <c r="AW170" s="205"/>
      <c r="AX170" s="205"/>
      <c r="AY170" s="205"/>
      <c r="AZ170" s="205"/>
      <c r="BA170" s="205"/>
      <c r="BB170" s="205"/>
      <c r="BC170" s="205"/>
      <c r="BD170" s="205"/>
      <c r="BE170" s="205"/>
      <c r="BF170" s="205"/>
      <c r="BG170" s="205"/>
      <c r="BH170" s="205"/>
      <c r="BI170" s="205"/>
      <c r="BJ170" s="205"/>
      <c r="BK170" s="205">
        <f>BK171+BK174</f>
        <v>1261630.94</v>
      </c>
      <c r="BL170" s="205"/>
      <c r="BM170" s="205"/>
      <c r="BN170" s="205"/>
      <c r="BO170" s="205"/>
      <c r="BP170" s="205"/>
      <c r="BQ170" s="205"/>
      <c r="BR170" s="205"/>
      <c r="BS170" s="205"/>
      <c r="BT170" s="205"/>
      <c r="BU170" s="205"/>
      <c r="BV170" s="205"/>
      <c r="BW170" s="205">
        <f aca="true" t="shared" si="14" ref="BW170:BW183">AT170-BK170</f>
        <v>1313469.06</v>
      </c>
      <c r="BX170" s="205"/>
      <c r="BY170" s="205"/>
      <c r="BZ170" s="205"/>
      <c r="CA170" s="205"/>
      <c r="CB170" s="205"/>
      <c r="CC170" s="205"/>
      <c r="CD170" s="205"/>
      <c r="CE170" s="205"/>
      <c r="CF170" s="205"/>
      <c r="CG170" s="205"/>
      <c r="CH170" s="23">
        <f t="shared" si="8"/>
        <v>48.99347365150868</v>
      </c>
      <c r="CJ170" s="84"/>
      <c r="CK170" s="84"/>
      <c r="CL170" s="84"/>
      <c r="CM170" s="85"/>
      <c r="CN170" s="85"/>
      <c r="CO170" s="85"/>
      <c r="CP170" s="86"/>
      <c r="CQ170" s="86"/>
      <c r="CR170" s="86"/>
      <c r="CS170" s="86"/>
      <c r="CT170" s="86"/>
      <c r="CU170" s="86"/>
      <c r="CV170" s="86"/>
      <c r="CW170" s="86"/>
      <c r="CX170" s="86"/>
      <c r="CY170" s="86"/>
      <c r="CZ170" s="86"/>
      <c r="DA170" s="86"/>
      <c r="DB170" s="87"/>
      <c r="DC170" s="87"/>
      <c r="DD170" s="87"/>
      <c r="DE170" s="87"/>
      <c r="DF170" s="87"/>
      <c r="DG170" s="87"/>
      <c r="DH170" s="87"/>
      <c r="DI170" s="87"/>
      <c r="DJ170" s="87"/>
      <c r="DK170" s="87"/>
      <c r="DL170" s="87"/>
      <c r="DM170" s="87"/>
      <c r="DN170" s="87"/>
      <c r="DO170" s="87"/>
      <c r="DP170" s="87"/>
      <c r="DQ170" s="87"/>
      <c r="DR170" s="87"/>
      <c r="DS170" s="87"/>
      <c r="DT170" s="87"/>
      <c r="DU170" s="87"/>
      <c r="DV170" s="87"/>
      <c r="DW170" s="87"/>
      <c r="DX170" s="87"/>
      <c r="DY170" s="87"/>
    </row>
    <row r="171" spans="1:129" s="83" customFormat="1" ht="25.5" customHeight="1">
      <c r="A171" s="113" t="s">
        <v>13</v>
      </c>
      <c r="B171" s="113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  <c r="Z171" s="113"/>
      <c r="AA171" s="113"/>
      <c r="AB171" s="113"/>
      <c r="AC171" s="113"/>
      <c r="AD171" s="88"/>
      <c r="AE171" s="201">
        <v>200</v>
      </c>
      <c r="AF171" s="201"/>
      <c r="AG171" s="201"/>
      <c r="AH171" s="201"/>
      <c r="AI171" s="201"/>
      <c r="AJ171" s="201"/>
      <c r="AK171" s="202" t="s">
        <v>122</v>
      </c>
      <c r="AL171" s="202"/>
      <c r="AM171" s="202"/>
      <c r="AN171" s="202"/>
      <c r="AO171" s="202"/>
      <c r="AP171" s="202"/>
      <c r="AQ171" s="202"/>
      <c r="AR171" s="202"/>
      <c r="AS171" s="202"/>
      <c r="AT171" s="205">
        <f>AT172+AT173</f>
        <v>2225100</v>
      </c>
      <c r="AU171" s="205"/>
      <c r="AV171" s="205"/>
      <c r="AW171" s="205"/>
      <c r="AX171" s="205"/>
      <c r="AY171" s="205"/>
      <c r="AZ171" s="205"/>
      <c r="BA171" s="205"/>
      <c r="BB171" s="205"/>
      <c r="BC171" s="205"/>
      <c r="BD171" s="205"/>
      <c r="BE171" s="205"/>
      <c r="BF171" s="205"/>
      <c r="BG171" s="205"/>
      <c r="BH171" s="205"/>
      <c r="BI171" s="205"/>
      <c r="BJ171" s="205"/>
      <c r="BK171" s="205">
        <f>BK172+BK173</f>
        <v>1148797.19</v>
      </c>
      <c r="BL171" s="205"/>
      <c r="BM171" s="205"/>
      <c r="BN171" s="205"/>
      <c r="BO171" s="205"/>
      <c r="BP171" s="205"/>
      <c r="BQ171" s="205"/>
      <c r="BR171" s="205"/>
      <c r="BS171" s="205"/>
      <c r="BT171" s="205"/>
      <c r="BU171" s="205"/>
      <c r="BV171" s="205"/>
      <c r="BW171" s="205">
        <f t="shared" si="14"/>
        <v>1076302.81</v>
      </c>
      <c r="BX171" s="205"/>
      <c r="BY171" s="205"/>
      <c r="BZ171" s="205"/>
      <c r="CA171" s="205"/>
      <c r="CB171" s="205"/>
      <c r="CC171" s="205"/>
      <c r="CD171" s="205"/>
      <c r="CE171" s="205"/>
      <c r="CF171" s="205"/>
      <c r="CG171" s="205"/>
      <c r="CH171" s="23">
        <f t="shared" si="8"/>
        <v>51.629013976899905</v>
      </c>
      <c r="CJ171" s="84"/>
      <c r="CK171" s="84"/>
      <c r="CL171" s="84"/>
      <c r="CM171" s="85"/>
      <c r="CN171" s="85"/>
      <c r="CO171" s="85"/>
      <c r="CP171" s="86"/>
      <c r="CQ171" s="86"/>
      <c r="CR171" s="86"/>
      <c r="CS171" s="86"/>
      <c r="CT171" s="86"/>
      <c r="CU171" s="86"/>
      <c r="CV171" s="86"/>
      <c r="CW171" s="86"/>
      <c r="CX171" s="86"/>
      <c r="CY171" s="86"/>
      <c r="CZ171" s="86"/>
      <c r="DA171" s="86"/>
      <c r="DB171" s="87"/>
      <c r="DC171" s="87"/>
      <c r="DD171" s="87"/>
      <c r="DE171" s="87"/>
      <c r="DF171" s="87"/>
      <c r="DG171" s="87"/>
      <c r="DH171" s="87"/>
      <c r="DI171" s="87"/>
      <c r="DJ171" s="87"/>
      <c r="DK171" s="87"/>
      <c r="DL171" s="87"/>
      <c r="DM171" s="87"/>
      <c r="DN171" s="87"/>
      <c r="DO171" s="87"/>
      <c r="DP171" s="87"/>
      <c r="DQ171" s="87"/>
      <c r="DR171" s="87"/>
      <c r="DS171" s="87"/>
      <c r="DT171" s="87"/>
      <c r="DU171" s="87"/>
      <c r="DV171" s="87"/>
      <c r="DW171" s="87"/>
      <c r="DX171" s="87"/>
      <c r="DY171" s="87"/>
    </row>
    <row r="172" spans="1:129" s="83" customFormat="1" ht="23.25" customHeight="1">
      <c r="A172" s="113" t="s">
        <v>343</v>
      </c>
      <c r="B172" s="113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  <c r="Z172" s="113"/>
      <c r="AA172" s="113"/>
      <c r="AB172" s="113"/>
      <c r="AC172" s="113"/>
      <c r="AD172" s="88"/>
      <c r="AE172" s="206">
        <v>200</v>
      </c>
      <c r="AF172" s="206"/>
      <c r="AG172" s="206"/>
      <c r="AH172" s="206"/>
      <c r="AI172" s="206"/>
      <c r="AJ172" s="206"/>
      <c r="AK172" s="202" t="s">
        <v>123</v>
      </c>
      <c r="AL172" s="202"/>
      <c r="AM172" s="202"/>
      <c r="AN172" s="202"/>
      <c r="AO172" s="202"/>
      <c r="AP172" s="202"/>
      <c r="AQ172" s="202"/>
      <c r="AR172" s="202"/>
      <c r="AS172" s="202"/>
      <c r="AT172" s="205">
        <v>1875100</v>
      </c>
      <c r="AU172" s="205"/>
      <c r="AV172" s="205"/>
      <c r="AW172" s="205"/>
      <c r="AX172" s="205"/>
      <c r="AY172" s="205"/>
      <c r="AZ172" s="205"/>
      <c r="BA172" s="205"/>
      <c r="BB172" s="205"/>
      <c r="BC172" s="205"/>
      <c r="BD172" s="205"/>
      <c r="BE172" s="205"/>
      <c r="BF172" s="205"/>
      <c r="BG172" s="205"/>
      <c r="BH172" s="205"/>
      <c r="BI172" s="205"/>
      <c r="BJ172" s="205"/>
      <c r="BK172" s="205">
        <v>1144175.19</v>
      </c>
      <c r="BL172" s="205"/>
      <c r="BM172" s="205"/>
      <c r="BN172" s="205"/>
      <c r="BO172" s="205"/>
      <c r="BP172" s="205"/>
      <c r="BQ172" s="205"/>
      <c r="BR172" s="205"/>
      <c r="BS172" s="205"/>
      <c r="BT172" s="205"/>
      <c r="BU172" s="205"/>
      <c r="BV172" s="205"/>
      <c r="BW172" s="205">
        <f t="shared" si="14"/>
        <v>730924.81</v>
      </c>
      <c r="BX172" s="205"/>
      <c r="BY172" s="205"/>
      <c r="BZ172" s="205"/>
      <c r="CA172" s="205"/>
      <c r="CB172" s="205"/>
      <c r="CC172" s="205"/>
      <c r="CD172" s="205"/>
      <c r="CE172" s="205"/>
      <c r="CF172" s="205"/>
      <c r="CG172" s="205"/>
      <c r="CH172" s="23">
        <f t="shared" si="8"/>
        <v>61.01942243080368</v>
      </c>
      <c r="CJ172" s="84"/>
      <c r="CK172" s="84"/>
      <c r="CL172" s="84"/>
      <c r="CM172" s="85"/>
      <c r="CN172" s="85"/>
      <c r="CO172" s="85"/>
      <c r="CP172" s="86"/>
      <c r="CQ172" s="86"/>
      <c r="CR172" s="86"/>
      <c r="CS172" s="86"/>
      <c r="CT172" s="86"/>
      <c r="CU172" s="86"/>
      <c r="CV172" s="86"/>
      <c r="CW172" s="86"/>
      <c r="CX172" s="86"/>
      <c r="CY172" s="86"/>
      <c r="CZ172" s="86"/>
      <c r="DA172" s="86"/>
      <c r="DB172" s="87"/>
      <c r="DC172" s="87"/>
      <c r="DD172" s="87"/>
      <c r="DE172" s="87"/>
      <c r="DF172" s="87"/>
      <c r="DG172" s="87"/>
      <c r="DH172" s="87"/>
      <c r="DI172" s="87"/>
      <c r="DJ172" s="87"/>
      <c r="DK172" s="87"/>
      <c r="DL172" s="87"/>
      <c r="DM172" s="87"/>
      <c r="DN172" s="87"/>
      <c r="DO172" s="87"/>
      <c r="DP172" s="87"/>
      <c r="DQ172" s="87"/>
      <c r="DR172" s="87"/>
      <c r="DS172" s="87"/>
      <c r="DT172" s="87"/>
      <c r="DU172" s="87"/>
      <c r="DV172" s="87"/>
      <c r="DW172" s="87"/>
      <c r="DX172" s="87"/>
      <c r="DY172" s="87"/>
    </row>
    <row r="173" spans="1:129" s="83" customFormat="1" ht="28.5" customHeight="1">
      <c r="A173" s="113" t="s">
        <v>344</v>
      </c>
      <c r="B173" s="113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  <c r="Z173" s="113"/>
      <c r="AA173" s="113"/>
      <c r="AB173" s="113"/>
      <c r="AC173" s="113"/>
      <c r="AD173" s="113"/>
      <c r="AE173" s="201">
        <v>200</v>
      </c>
      <c r="AF173" s="201"/>
      <c r="AG173" s="201"/>
      <c r="AH173" s="201"/>
      <c r="AI173" s="201"/>
      <c r="AJ173" s="201"/>
      <c r="AK173" s="202" t="s">
        <v>124</v>
      </c>
      <c r="AL173" s="202"/>
      <c r="AM173" s="202"/>
      <c r="AN173" s="202"/>
      <c r="AO173" s="202"/>
      <c r="AP173" s="202"/>
      <c r="AQ173" s="202"/>
      <c r="AR173" s="202"/>
      <c r="AS173" s="202"/>
      <c r="AT173" s="205">
        <v>350000</v>
      </c>
      <c r="AU173" s="205"/>
      <c r="AV173" s="205"/>
      <c r="AW173" s="205"/>
      <c r="AX173" s="205"/>
      <c r="AY173" s="205"/>
      <c r="AZ173" s="205"/>
      <c r="BA173" s="205"/>
      <c r="BB173" s="205"/>
      <c r="BC173" s="205"/>
      <c r="BD173" s="205"/>
      <c r="BE173" s="205"/>
      <c r="BF173" s="205"/>
      <c r="BG173" s="205"/>
      <c r="BH173" s="205"/>
      <c r="BI173" s="205"/>
      <c r="BJ173" s="205"/>
      <c r="BK173" s="205">
        <v>4622</v>
      </c>
      <c r="BL173" s="205"/>
      <c r="BM173" s="205"/>
      <c r="BN173" s="205"/>
      <c r="BO173" s="205"/>
      <c r="BP173" s="205"/>
      <c r="BQ173" s="205"/>
      <c r="BR173" s="205"/>
      <c r="BS173" s="205"/>
      <c r="BT173" s="205"/>
      <c r="BU173" s="205"/>
      <c r="BV173" s="205"/>
      <c r="BW173" s="205">
        <f t="shared" si="14"/>
        <v>345378</v>
      </c>
      <c r="BX173" s="205"/>
      <c r="BY173" s="205"/>
      <c r="BZ173" s="205"/>
      <c r="CA173" s="205"/>
      <c r="CB173" s="205"/>
      <c r="CC173" s="205"/>
      <c r="CD173" s="205"/>
      <c r="CE173" s="205"/>
      <c r="CF173" s="205"/>
      <c r="CG173" s="205"/>
      <c r="CH173" s="23">
        <f t="shared" si="8"/>
        <v>1.3205714285714285</v>
      </c>
      <c r="CJ173" s="84"/>
      <c r="CK173" s="84"/>
      <c r="CL173" s="84"/>
      <c r="CM173" s="85"/>
      <c r="CN173" s="85"/>
      <c r="CO173" s="85"/>
      <c r="CP173" s="86"/>
      <c r="CQ173" s="86"/>
      <c r="CR173" s="86"/>
      <c r="CS173" s="86"/>
      <c r="CT173" s="86"/>
      <c r="CU173" s="86"/>
      <c r="CV173" s="86"/>
      <c r="CW173" s="86"/>
      <c r="CX173" s="86"/>
      <c r="CY173" s="86"/>
      <c r="CZ173" s="86"/>
      <c r="DA173" s="86"/>
      <c r="DB173" s="87"/>
      <c r="DC173" s="87"/>
      <c r="DD173" s="87"/>
      <c r="DE173" s="87"/>
      <c r="DF173" s="87"/>
      <c r="DG173" s="87"/>
      <c r="DH173" s="87"/>
      <c r="DI173" s="87"/>
      <c r="DJ173" s="87"/>
      <c r="DK173" s="87"/>
      <c r="DL173" s="87"/>
      <c r="DM173" s="87"/>
      <c r="DN173" s="87"/>
      <c r="DO173" s="87"/>
      <c r="DP173" s="87"/>
      <c r="DQ173" s="87"/>
      <c r="DR173" s="87"/>
      <c r="DS173" s="87"/>
      <c r="DT173" s="87"/>
      <c r="DU173" s="87"/>
      <c r="DV173" s="87"/>
      <c r="DW173" s="87"/>
      <c r="DX173" s="87"/>
      <c r="DY173" s="87"/>
    </row>
    <row r="174" spans="1:129" s="83" customFormat="1" ht="28.5" customHeight="1">
      <c r="A174" s="113" t="s">
        <v>347</v>
      </c>
      <c r="B174" s="113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  <c r="AA174" s="113"/>
      <c r="AB174" s="113"/>
      <c r="AC174" s="113"/>
      <c r="AD174" s="113"/>
      <c r="AE174" s="201">
        <v>200</v>
      </c>
      <c r="AF174" s="201"/>
      <c r="AG174" s="201"/>
      <c r="AH174" s="201"/>
      <c r="AI174" s="201"/>
      <c r="AJ174" s="201"/>
      <c r="AK174" s="202" t="s">
        <v>152</v>
      </c>
      <c r="AL174" s="202"/>
      <c r="AM174" s="202"/>
      <c r="AN174" s="202"/>
      <c r="AO174" s="202"/>
      <c r="AP174" s="202"/>
      <c r="AQ174" s="202"/>
      <c r="AR174" s="202"/>
      <c r="AS174" s="202"/>
      <c r="AT174" s="205">
        <v>350000</v>
      </c>
      <c r="AU174" s="205"/>
      <c r="AV174" s="205"/>
      <c r="AW174" s="205"/>
      <c r="AX174" s="205"/>
      <c r="AY174" s="205"/>
      <c r="AZ174" s="205"/>
      <c r="BA174" s="205"/>
      <c r="BB174" s="205"/>
      <c r="BC174" s="205"/>
      <c r="BD174" s="205"/>
      <c r="BE174" s="205"/>
      <c r="BF174" s="205"/>
      <c r="BG174" s="205"/>
      <c r="BH174" s="205"/>
      <c r="BI174" s="205"/>
      <c r="BJ174" s="205"/>
      <c r="BK174" s="205">
        <v>112833.75</v>
      </c>
      <c r="BL174" s="205"/>
      <c r="BM174" s="205"/>
      <c r="BN174" s="205"/>
      <c r="BO174" s="205"/>
      <c r="BP174" s="205"/>
      <c r="BQ174" s="205"/>
      <c r="BR174" s="205"/>
      <c r="BS174" s="205"/>
      <c r="BT174" s="205"/>
      <c r="BU174" s="205"/>
      <c r="BV174" s="205"/>
      <c r="BW174" s="205">
        <f t="shared" si="14"/>
        <v>237166.25</v>
      </c>
      <c r="BX174" s="205"/>
      <c r="BY174" s="205"/>
      <c r="BZ174" s="205"/>
      <c r="CA174" s="205"/>
      <c r="CB174" s="205"/>
      <c r="CC174" s="205"/>
      <c r="CD174" s="205"/>
      <c r="CE174" s="205"/>
      <c r="CF174" s="205"/>
      <c r="CG174" s="205"/>
      <c r="CH174" s="23">
        <f t="shared" si="8"/>
        <v>32.238214285714285</v>
      </c>
      <c r="CJ174" s="84"/>
      <c r="CK174" s="84"/>
      <c r="CL174" s="84"/>
      <c r="CM174" s="85"/>
      <c r="CN174" s="85"/>
      <c r="CO174" s="85"/>
      <c r="CP174" s="86"/>
      <c r="CQ174" s="86"/>
      <c r="CR174" s="86"/>
      <c r="CS174" s="86"/>
      <c r="CT174" s="86"/>
      <c r="CU174" s="86"/>
      <c r="CV174" s="86"/>
      <c r="CW174" s="86"/>
      <c r="CX174" s="86"/>
      <c r="CY174" s="86"/>
      <c r="CZ174" s="86"/>
      <c r="DA174" s="86"/>
      <c r="DB174" s="87"/>
      <c r="DC174" s="87"/>
      <c r="DD174" s="87"/>
      <c r="DE174" s="87"/>
      <c r="DF174" s="87"/>
      <c r="DG174" s="87"/>
      <c r="DH174" s="87"/>
      <c r="DI174" s="87"/>
      <c r="DJ174" s="87"/>
      <c r="DK174" s="87"/>
      <c r="DL174" s="87"/>
      <c r="DM174" s="87"/>
      <c r="DN174" s="87"/>
      <c r="DO174" s="87"/>
      <c r="DP174" s="87"/>
      <c r="DQ174" s="87"/>
      <c r="DR174" s="87"/>
      <c r="DS174" s="87"/>
      <c r="DT174" s="87"/>
      <c r="DU174" s="87"/>
      <c r="DV174" s="87"/>
      <c r="DW174" s="87"/>
      <c r="DX174" s="87"/>
      <c r="DY174" s="87"/>
    </row>
    <row r="175" spans="1:129" s="77" customFormat="1" ht="28.5" customHeight="1">
      <c r="A175" s="134" t="s">
        <v>390</v>
      </c>
      <c r="B175" s="134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134"/>
      <c r="U175" s="134"/>
      <c r="V175" s="134"/>
      <c r="W175" s="134"/>
      <c r="X175" s="134"/>
      <c r="Y175" s="134"/>
      <c r="Z175" s="134"/>
      <c r="AA175" s="134"/>
      <c r="AB175" s="134"/>
      <c r="AC175" s="134"/>
      <c r="AD175" s="134"/>
      <c r="AE175" s="201">
        <v>200</v>
      </c>
      <c r="AF175" s="201"/>
      <c r="AG175" s="201"/>
      <c r="AH175" s="201"/>
      <c r="AI175" s="201"/>
      <c r="AJ175" s="201"/>
      <c r="AK175" s="203" t="s">
        <v>126</v>
      </c>
      <c r="AL175" s="203"/>
      <c r="AM175" s="203"/>
      <c r="AN175" s="203"/>
      <c r="AO175" s="203"/>
      <c r="AP175" s="203"/>
      <c r="AQ175" s="203"/>
      <c r="AR175" s="203"/>
      <c r="AS175" s="203"/>
      <c r="AT175" s="234">
        <f>AT176</f>
        <v>3686800</v>
      </c>
      <c r="AU175" s="234"/>
      <c r="AV175" s="234"/>
      <c r="AW175" s="234"/>
      <c r="AX175" s="234"/>
      <c r="AY175" s="234"/>
      <c r="AZ175" s="234"/>
      <c r="BA175" s="234"/>
      <c r="BB175" s="234"/>
      <c r="BC175" s="234"/>
      <c r="BD175" s="234"/>
      <c r="BE175" s="234"/>
      <c r="BF175" s="234"/>
      <c r="BG175" s="234"/>
      <c r="BH175" s="234"/>
      <c r="BI175" s="234"/>
      <c r="BJ175" s="234"/>
      <c r="BK175" s="234">
        <f>BK176</f>
        <v>752733.41</v>
      </c>
      <c r="BL175" s="234"/>
      <c r="BM175" s="234"/>
      <c r="BN175" s="234"/>
      <c r="BO175" s="234"/>
      <c r="BP175" s="234"/>
      <c r="BQ175" s="234"/>
      <c r="BR175" s="234"/>
      <c r="BS175" s="234"/>
      <c r="BT175" s="234"/>
      <c r="BU175" s="234"/>
      <c r="BV175" s="234"/>
      <c r="BW175" s="234">
        <f t="shared" si="14"/>
        <v>2934066.59</v>
      </c>
      <c r="BX175" s="234"/>
      <c r="BY175" s="234"/>
      <c r="BZ175" s="234"/>
      <c r="CA175" s="234"/>
      <c r="CB175" s="234"/>
      <c r="CC175" s="234"/>
      <c r="CD175" s="234"/>
      <c r="CE175" s="234"/>
      <c r="CF175" s="234"/>
      <c r="CG175" s="234"/>
      <c r="CH175" s="23">
        <f t="shared" si="8"/>
        <v>20.41698519040903</v>
      </c>
      <c r="CJ175" s="78"/>
      <c r="CK175" s="78"/>
      <c r="CL175" s="78"/>
      <c r="CM175" s="79"/>
      <c r="CN175" s="79"/>
      <c r="CO175" s="79"/>
      <c r="CP175" s="80"/>
      <c r="CQ175" s="80"/>
      <c r="CR175" s="80"/>
      <c r="CS175" s="80"/>
      <c r="CT175" s="80"/>
      <c r="CU175" s="80"/>
      <c r="CV175" s="80"/>
      <c r="CW175" s="80"/>
      <c r="CX175" s="80"/>
      <c r="CY175" s="80"/>
      <c r="CZ175" s="80"/>
      <c r="DA175" s="80"/>
      <c r="DB175" s="81"/>
      <c r="DC175" s="81"/>
      <c r="DD175" s="81"/>
      <c r="DE175" s="81"/>
      <c r="DF175" s="81"/>
      <c r="DG175" s="81"/>
      <c r="DH175" s="81"/>
      <c r="DI175" s="81"/>
      <c r="DJ175" s="81"/>
      <c r="DK175" s="81"/>
      <c r="DL175" s="81"/>
      <c r="DM175" s="81"/>
      <c r="DN175" s="81"/>
      <c r="DO175" s="81"/>
      <c r="DP175" s="81"/>
      <c r="DQ175" s="81"/>
      <c r="DR175" s="81"/>
      <c r="DS175" s="81"/>
      <c r="DT175" s="81"/>
      <c r="DU175" s="81"/>
      <c r="DV175" s="81"/>
      <c r="DW175" s="81"/>
      <c r="DX175" s="81"/>
      <c r="DY175" s="81"/>
    </row>
    <row r="176" spans="1:129" s="83" customFormat="1" ht="39" customHeight="1">
      <c r="A176" s="113" t="s">
        <v>68</v>
      </c>
      <c r="B176" s="113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  <c r="AA176" s="113"/>
      <c r="AB176" s="113"/>
      <c r="AC176" s="113"/>
      <c r="AD176" s="113"/>
      <c r="AE176" s="201">
        <v>200</v>
      </c>
      <c r="AF176" s="201"/>
      <c r="AG176" s="201"/>
      <c r="AH176" s="201"/>
      <c r="AI176" s="201"/>
      <c r="AJ176" s="201"/>
      <c r="AK176" s="202" t="s">
        <v>127</v>
      </c>
      <c r="AL176" s="202"/>
      <c r="AM176" s="202"/>
      <c r="AN176" s="202"/>
      <c r="AO176" s="202"/>
      <c r="AP176" s="202"/>
      <c r="AQ176" s="202"/>
      <c r="AR176" s="202"/>
      <c r="AS176" s="202"/>
      <c r="AT176" s="205">
        <f>AT177+AT179</f>
        <v>3686800</v>
      </c>
      <c r="AU176" s="205"/>
      <c r="AV176" s="205"/>
      <c r="AW176" s="205"/>
      <c r="AX176" s="205"/>
      <c r="AY176" s="205"/>
      <c r="AZ176" s="205"/>
      <c r="BA176" s="205"/>
      <c r="BB176" s="205"/>
      <c r="BC176" s="205"/>
      <c r="BD176" s="205"/>
      <c r="BE176" s="205"/>
      <c r="BF176" s="205"/>
      <c r="BG176" s="205"/>
      <c r="BH176" s="205"/>
      <c r="BI176" s="205"/>
      <c r="BJ176" s="205"/>
      <c r="BK176" s="205">
        <f>BK177+BK179</f>
        <v>752733.41</v>
      </c>
      <c r="BL176" s="205"/>
      <c r="BM176" s="205"/>
      <c r="BN176" s="205"/>
      <c r="BO176" s="205"/>
      <c r="BP176" s="205"/>
      <c r="BQ176" s="205"/>
      <c r="BR176" s="205"/>
      <c r="BS176" s="205"/>
      <c r="BT176" s="205"/>
      <c r="BU176" s="205"/>
      <c r="BV176" s="205"/>
      <c r="BW176" s="205">
        <f t="shared" si="14"/>
        <v>2934066.59</v>
      </c>
      <c r="BX176" s="205"/>
      <c r="BY176" s="205"/>
      <c r="BZ176" s="205"/>
      <c r="CA176" s="205"/>
      <c r="CB176" s="205"/>
      <c r="CC176" s="205"/>
      <c r="CD176" s="205"/>
      <c r="CE176" s="205"/>
      <c r="CF176" s="205"/>
      <c r="CG176" s="205"/>
      <c r="CH176" s="23">
        <f t="shared" si="8"/>
        <v>20.41698519040903</v>
      </c>
      <c r="CJ176" s="84"/>
      <c r="CK176" s="84"/>
      <c r="CL176" s="84"/>
      <c r="CM176" s="85"/>
      <c r="CN176" s="85"/>
      <c r="CO176" s="85"/>
      <c r="CP176" s="86"/>
      <c r="CQ176" s="86"/>
      <c r="CR176" s="86"/>
      <c r="CS176" s="86"/>
      <c r="CT176" s="86"/>
      <c r="CU176" s="86"/>
      <c r="CV176" s="86"/>
      <c r="CW176" s="86"/>
      <c r="CX176" s="86"/>
      <c r="CY176" s="86"/>
      <c r="CZ176" s="86"/>
      <c r="DA176" s="86"/>
      <c r="DB176" s="87"/>
      <c r="DC176" s="87"/>
      <c r="DD176" s="87"/>
      <c r="DE176" s="87"/>
      <c r="DF176" s="87"/>
      <c r="DG176" s="87"/>
      <c r="DH176" s="87"/>
      <c r="DI176" s="87"/>
      <c r="DJ176" s="87"/>
      <c r="DK176" s="87"/>
      <c r="DL176" s="87"/>
      <c r="DM176" s="87"/>
      <c r="DN176" s="87"/>
      <c r="DO176" s="87"/>
      <c r="DP176" s="87"/>
      <c r="DQ176" s="87"/>
      <c r="DR176" s="87"/>
      <c r="DS176" s="87"/>
      <c r="DT176" s="87"/>
      <c r="DU176" s="87"/>
      <c r="DV176" s="87"/>
      <c r="DW176" s="87"/>
      <c r="DX176" s="87"/>
      <c r="DY176" s="87"/>
    </row>
    <row r="177" spans="1:129" s="83" customFormat="1" ht="27" customHeight="1">
      <c r="A177" s="113" t="s">
        <v>13</v>
      </c>
      <c r="B177" s="113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  <c r="AA177" s="113"/>
      <c r="AB177" s="113"/>
      <c r="AC177" s="113"/>
      <c r="AD177" s="113"/>
      <c r="AE177" s="206">
        <v>200</v>
      </c>
      <c r="AF177" s="206"/>
      <c r="AG177" s="206"/>
      <c r="AH177" s="206"/>
      <c r="AI177" s="206"/>
      <c r="AJ177" s="206"/>
      <c r="AK177" s="202" t="s">
        <v>128</v>
      </c>
      <c r="AL177" s="202"/>
      <c r="AM177" s="202"/>
      <c r="AN177" s="202"/>
      <c r="AO177" s="202"/>
      <c r="AP177" s="202"/>
      <c r="AQ177" s="202"/>
      <c r="AR177" s="202"/>
      <c r="AS177" s="202"/>
      <c r="AT177" s="205">
        <f>AT178</f>
        <v>3652100</v>
      </c>
      <c r="AU177" s="205"/>
      <c r="AV177" s="205"/>
      <c r="AW177" s="205"/>
      <c r="AX177" s="205"/>
      <c r="AY177" s="205"/>
      <c r="AZ177" s="205"/>
      <c r="BA177" s="205"/>
      <c r="BB177" s="205"/>
      <c r="BC177" s="205"/>
      <c r="BD177" s="205"/>
      <c r="BE177" s="205"/>
      <c r="BF177" s="205"/>
      <c r="BG177" s="205"/>
      <c r="BH177" s="205"/>
      <c r="BI177" s="205"/>
      <c r="BJ177" s="205"/>
      <c r="BK177" s="205">
        <f>BK178</f>
        <v>718123.41</v>
      </c>
      <c r="BL177" s="205"/>
      <c r="BM177" s="205"/>
      <c r="BN177" s="205"/>
      <c r="BO177" s="205"/>
      <c r="BP177" s="205"/>
      <c r="BQ177" s="205"/>
      <c r="BR177" s="205"/>
      <c r="BS177" s="205"/>
      <c r="BT177" s="205"/>
      <c r="BU177" s="205"/>
      <c r="BV177" s="205"/>
      <c r="BW177" s="205">
        <f t="shared" si="14"/>
        <v>2933976.59</v>
      </c>
      <c r="BX177" s="205"/>
      <c r="BY177" s="205"/>
      <c r="BZ177" s="205"/>
      <c r="CA177" s="205"/>
      <c r="CB177" s="205"/>
      <c r="CC177" s="205"/>
      <c r="CD177" s="205"/>
      <c r="CE177" s="205"/>
      <c r="CF177" s="205"/>
      <c r="CG177" s="205"/>
      <c r="CH177" s="23">
        <f t="shared" si="8"/>
        <v>19.66330084061225</v>
      </c>
      <c r="CJ177" s="84"/>
      <c r="CK177" s="84"/>
      <c r="CL177" s="84"/>
      <c r="CM177" s="85"/>
      <c r="CN177" s="85"/>
      <c r="CO177" s="85"/>
      <c r="CP177" s="86"/>
      <c r="CQ177" s="86"/>
      <c r="CR177" s="86"/>
      <c r="CS177" s="86"/>
      <c r="CT177" s="86"/>
      <c r="CU177" s="86"/>
      <c r="CV177" s="86"/>
      <c r="CW177" s="86"/>
      <c r="CX177" s="86"/>
      <c r="CY177" s="86"/>
      <c r="CZ177" s="86"/>
      <c r="DA177" s="86"/>
      <c r="DB177" s="87"/>
      <c r="DC177" s="87"/>
      <c r="DD177" s="87"/>
      <c r="DE177" s="87"/>
      <c r="DF177" s="87"/>
      <c r="DG177" s="87"/>
      <c r="DH177" s="87"/>
      <c r="DI177" s="87"/>
      <c r="DJ177" s="87"/>
      <c r="DK177" s="87"/>
      <c r="DL177" s="87"/>
      <c r="DM177" s="87"/>
      <c r="DN177" s="87"/>
      <c r="DO177" s="87"/>
      <c r="DP177" s="87"/>
      <c r="DQ177" s="87"/>
      <c r="DR177" s="87"/>
      <c r="DS177" s="87"/>
      <c r="DT177" s="87"/>
      <c r="DU177" s="87"/>
      <c r="DV177" s="87"/>
      <c r="DW177" s="87"/>
      <c r="DX177" s="87"/>
      <c r="DY177" s="87"/>
    </row>
    <row r="178" spans="1:129" s="89" customFormat="1" ht="36" customHeight="1">
      <c r="A178" s="113" t="s">
        <v>344</v>
      </c>
      <c r="B178" s="113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  <c r="AA178" s="113"/>
      <c r="AB178" s="113"/>
      <c r="AC178" s="113"/>
      <c r="AD178" s="113"/>
      <c r="AE178" s="201">
        <v>200</v>
      </c>
      <c r="AF178" s="201"/>
      <c r="AG178" s="201"/>
      <c r="AH178" s="201"/>
      <c r="AI178" s="201"/>
      <c r="AJ178" s="201"/>
      <c r="AK178" s="202" t="s">
        <v>129</v>
      </c>
      <c r="AL178" s="202"/>
      <c r="AM178" s="202"/>
      <c r="AN178" s="202"/>
      <c r="AO178" s="202"/>
      <c r="AP178" s="202"/>
      <c r="AQ178" s="202"/>
      <c r="AR178" s="202"/>
      <c r="AS178" s="202"/>
      <c r="AT178" s="205">
        <v>3652100</v>
      </c>
      <c r="AU178" s="205"/>
      <c r="AV178" s="205"/>
      <c r="AW178" s="205"/>
      <c r="AX178" s="205"/>
      <c r="AY178" s="205"/>
      <c r="AZ178" s="205"/>
      <c r="BA178" s="205"/>
      <c r="BB178" s="205"/>
      <c r="BC178" s="205"/>
      <c r="BD178" s="205"/>
      <c r="BE178" s="205"/>
      <c r="BF178" s="205"/>
      <c r="BG178" s="205"/>
      <c r="BH178" s="205"/>
      <c r="BI178" s="205"/>
      <c r="BJ178" s="205"/>
      <c r="BK178" s="205">
        <v>718123.41</v>
      </c>
      <c r="BL178" s="205"/>
      <c r="BM178" s="205"/>
      <c r="BN178" s="205"/>
      <c r="BO178" s="205"/>
      <c r="BP178" s="205"/>
      <c r="BQ178" s="205"/>
      <c r="BR178" s="205"/>
      <c r="BS178" s="205"/>
      <c r="BT178" s="205"/>
      <c r="BU178" s="205"/>
      <c r="BV178" s="205"/>
      <c r="BW178" s="205">
        <f t="shared" si="14"/>
        <v>2933976.59</v>
      </c>
      <c r="BX178" s="205"/>
      <c r="BY178" s="205"/>
      <c r="BZ178" s="205"/>
      <c r="CA178" s="205"/>
      <c r="CB178" s="205"/>
      <c r="CC178" s="205"/>
      <c r="CD178" s="205"/>
      <c r="CE178" s="205"/>
      <c r="CF178" s="205"/>
      <c r="CG178" s="205"/>
      <c r="CH178" s="23">
        <f t="shared" si="8"/>
        <v>19.66330084061225</v>
      </c>
      <c r="CJ178" s="90"/>
      <c r="CK178" s="90"/>
      <c r="CL178" s="90"/>
      <c r="CM178" s="91"/>
      <c r="CN178" s="91"/>
      <c r="CO178" s="91"/>
      <c r="CP178" s="92"/>
      <c r="CQ178" s="92"/>
      <c r="CR178" s="92"/>
      <c r="CS178" s="92"/>
      <c r="CT178" s="92"/>
      <c r="CU178" s="92"/>
      <c r="CV178" s="92"/>
      <c r="CW178" s="92"/>
      <c r="CX178" s="92"/>
      <c r="CY178" s="92"/>
      <c r="CZ178" s="92"/>
      <c r="DA178" s="92"/>
      <c r="DB178" s="93"/>
      <c r="DC178" s="93"/>
      <c r="DD178" s="93"/>
      <c r="DE178" s="93"/>
      <c r="DF178" s="93"/>
      <c r="DG178" s="93"/>
      <c r="DH178" s="93"/>
      <c r="DI178" s="93"/>
      <c r="DJ178" s="93"/>
      <c r="DK178" s="93"/>
      <c r="DL178" s="93"/>
      <c r="DM178" s="93"/>
      <c r="DN178" s="93"/>
      <c r="DO178" s="93"/>
      <c r="DP178" s="93"/>
      <c r="DQ178" s="93"/>
      <c r="DR178" s="93"/>
      <c r="DS178" s="93"/>
      <c r="DT178" s="93"/>
      <c r="DU178" s="93"/>
      <c r="DV178" s="93"/>
      <c r="DW178" s="93"/>
      <c r="DX178" s="93"/>
      <c r="DY178" s="93"/>
    </row>
    <row r="179" spans="1:129" s="100" customFormat="1" ht="36" customHeight="1">
      <c r="A179" s="213" t="s">
        <v>347</v>
      </c>
      <c r="B179" s="213"/>
      <c r="C179" s="213"/>
      <c r="D179" s="213"/>
      <c r="E179" s="213"/>
      <c r="F179" s="213"/>
      <c r="G179" s="213"/>
      <c r="H179" s="213"/>
      <c r="I179" s="213"/>
      <c r="J179" s="213"/>
      <c r="K179" s="213"/>
      <c r="L179" s="213"/>
      <c r="M179" s="213"/>
      <c r="N179" s="213"/>
      <c r="O179" s="213"/>
      <c r="P179" s="213"/>
      <c r="Q179" s="213"/>
      <c r="R179" s="213"/>
      <c r="S179" s="213"/>
      <c r="T179" s="213"/>
      <c r="U179" s="213"/>
      <c r="V179" s="213"/>
      <c r="W179" s="213"/>
      <c r="X179" s="213"/>
      <c r="Y179" s="213"/>
      <c r="Z179" s="213"/>
      <c r="AA179" s="213"/>
      <c r="AB179" s="213"/>
      <c r="AC179" s="213"/>
      <c r="AD179" s="213"/>
      <c r="AE179" s="210">
        <v>200</v>
      </c>
      <c r="AF179" s="210"/>
      <c r="AG179" s="210"/>
      <c r="AH179" s="210"/>
      <c r="AI179" s="210"/>
      <c r="AJ179" s="210"/>
      <c r="AK179" s="211" t="s">
        <v>499</v>
      </c>
      <c r="AL179" s="211"/>
      <c r="AM179" s="211"/>
      <c r="AN179" s="211"/>
      <c r="AO179" s="211"/>
      <c r="AP179" s="211"/>
      <c r="AQ179" s="211"/>
      <c r="AR179" s="211"/>
      <c r="AS179" s="211"/>
      <c r="AT179" s="212">
        <v>34700</v>
      </c>
      <c r="AU179" s="212"/>
      <c r="AV179" s="212"/>
      <c r="AW179" s="212"/>
      <c r="AX179" s="212"/>
      <c r="AY179" s="212"/>
      <c r="AZ179" s="212"/>
      <c r="BA179" s="212"/>
      <c r="BB179" s="212"/>
      <c r="BC179" s="212"/>
      <c r="BD179" s="212"/>
      <c r="BE179" s="212"/>
      <c r="BF179" s="212"/>
      <c r="BG179" s="212"/>
      <c r="BH179" s="212"/>
      <c r="BI179" s="212"/>
      <c r="BJ179" s="212"/>
      <c r="BK179" s="212">
        <v>34610</v>
      </c>
      <c r="BL179" s="212"/>
      <c r="BM179" s="212"/>
      <c r="BN179" s="212"/>
      <c r="BO179" s="212"/>
      <c r="BP179" s="212"/>
      <c r="BQ179" s="212"/>
      <c r="BR179" s="212"/>
      <c r="BS179" s="212"/>
      <c r="BT179" s="212"/>
      <c r="BU179" s="212"/>
      <c r="BV179" s="212"/>
      <c r="BW179" s="205">
        <f t="shared" si="14"/>
        <v>90</v>
      </c>
      <c r="BX179" s="205"/>
      <c r="BY179" s="205"/>
      <c r="BZ179" s="205"/>
      <c r="CA179" s="205"/>
      <c r="CB179" s="205"/>
      <c r="CC179" s="205"/>
      <c r="CD179" s="205"/>
      <c r="CE179" s="205"/>
      <c r="CF179" s="205"/>
      <c r="CG179" s="205"/>
      <c r="CH179" s="95">
        <f>BK179/AT179*100</f>
        <v>99.74063400576368</v>
      </c>
      <c r="CJ179" s="101"/>
      <c r="CK179" s="101"/>
      <c r="CL179" s="101"/>
      <c r="CM179" s="102"/>
      <c r="CN179" s="102"/>
      <c r="CO179" s="102"/>
      <c r="CP179" s="103"/>
      <c r="CQ179" s="103"/>
      <c r="CR179" s="103"/>
      <c r="CS179" s="103"/>
      <c r="CT179" s="103"/>
      <c r="CU179" s="103"/>
      <c r="CV179" s="103"/>
      <c r="CW179" s="103"/>
      <c r="CX179" s="103"/>
      <c r="CY179" s="103"/>
      <c r="CZ179" s="103"/>
      <c r="DA179" s="103"/>
      <c r="DB179" s="104"/>
      <c r="DC179" s="104"/>
      <c r="DD179" s="104"/>
      <c r="DE179" s="104"/>
      <c r="DF179" s="104"/>
      <c r="DG179" s="104"/>
      <c r="DH179" s="104"/>
      <c r="DI179" s="104"/>
      <c r="DJ179" s="104"/>
      <c r="DK179" s="104"/>
      <c r="DL179" s="104"/>
      <c r="DM179" s="104"/>
      <c r="DN179" s="104"/>
      <c r="DO179" s="104"/>
      <c r="DP179" s="104"/>
      <c r="DQ179" s="104"/>
      <c r="DR179" s="104"/>
      <c r="DS179" s="104"/>
      <c r="DT179" s="104"/>
      <c r="DU179" s="104"/>
      <c r="DV179" s="104"/>
      <c r="DW179" s="104"/>
      <c r="DX179" s="104"/>
      <c r="DY179" s="104"/>
    </row>
    <row r="180" spans="1:129" s="77" customFormat="1" ht="36" customHeight="1">
      <c r="A180" s="134" t="s">
        <v>391</v>
      </c>
      <c r="B180" s="134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134"/>
      <c r="U180" s="134"/>
      <c r="V180" s="134"/>
      <c r="W180" s="134"/>
      <c r="X180" s="134"/>
      <c r="Y180" s="134"/>
      <c r="Z180" s="134"/>
      <c r="AA180" s="134"/>
      <c r="AB180" s="134"/>
      <c r="AC180" s="134"/>
      <c r="AD180" s="134"/>
      <c r="AE180" s="201">
        <v>200</v>
      </c>
      <c r="AF180" s="201"/>
      <c r="AG180" s="201"/>
      <c r="AH180" s="201"/>
      <c r="AI180" s="201"/>
      <c r="AJ180" s="201"/>
      <c r="AK180" s="203" t="s">
        <v>130</v>
      </c>
      <c r="AL180" s="203"/>
      <c r="AM180" s="203"/>
      <c r="AN180" s="203"/>
      <c r="AO180" s="203"/>
      <c r="AP180" s="203"/>
      <c r="AQ180" s="203"/>
      <c r="AR180" s="203"/>
      <c r="AS180" s="203"/>
      <c r="AT180" s="252">
        <f>AT181</f>
        <v>192500</v>
      </c>
      <c r="AU180" s="252"/>
      <c r="AV180" s="252"/>
      <c r="AW180" s="252"/>
      <c r="AX180" s="252"/>
      <c r="AY180" s="252"/>
      <c r="AZ180" s="252"/>
      <c r="BA180" s="252"/>
      <c r="BB180" s="252"/>
      <c r="BC180" s="252"/>
      <c r="BD180" s="252"/>
      <c r="BE180" s="252"/>
      <c r="BF180" s="252"/>
      <c r="BG180" s="252"/>
      <c r="BH180" s="252"/>
      <c r="BI180" s="252"/>
      <c r="BJ180" s="252"/>
      <c r="BK180" s="234">
        <f>BK181</f>
        <v>55741.85</v>
      </c>
      <c r="BL180" s="234"/>
      <c r="BM180" s="234"/>
      <c r="BN180" s="234"/>
      <c r="BO180" s="234"/>
      <c r="BP180" s="234"/>
      <c r="BQ180" s="234"/>
      <c r="BR180" s="234"/>
      <c r="BS180" s="234"/>
      <c r="BT180" s="234"/>
      <c r="BU180" s="234"/>
      <c r="BV180" s="234"/>
      <c r="BW180" s="234">
        <f t="shared" si="14"/>
        <v>136758.15</v>
      </c>
      <c r="BX180" s="234"/>
      <c r="BY180" s="234"/>
      <c r="BZ180" s="234"/>
      <c r="CA180" s="234"/>
      <c r="CB180" s="234"/>
      <c r="CC180" s="234"/>
      <c r="CD180" s="234"/>
      <c r="CE180" s="234"/>
      <c r="CF180" s="234"/>
      <c r="CG180" s="234"/>
      <c r="CH180" s="23">
        <f t="shared" si="8"/>
        <v>28.956805194805195</v>
      </c>
      <c r="CJ180" s="78"/>
      <c r="CK180" s="78"/>
      <c r="CL180" s="78"/>
      <c r="CM180" s="79"/>
      <c r="CN180" s="79"/>
      <c r="CO180" s="79"/>
      <c r="CP180" s="80"/>
      <c r="CQ180" s="80"/>
      <c r="CR180" s="80"/>
      <c r="CS180" s="80"/>
      <c r="CT180" s="80"/>
      <c r="CU180" s="80"/>
      <c r="CV180" s="80"/>
      <c r="CW180" s="80"/>
      <c r="CX180" s="80"/>
      <c r="CY180" s="80"/>
      <c r="CZ180" s="80"/>
      <c r="DA180" s="80"/>
      <c r="DB180" s="81"/>
      <c r="DC180" s="81"/>
      <c r="DD180" s="81"/>
      <c r="DE180" s="81"/>
      <c r="DF180" s="81"/>
      <c r="DG180" s="81"/>
      <c r="DH180" s="81"/>
      <c r="DI180" s="81"/>
      <c r="DJ180" s="81"/>
      <c r="DK180" s="81"/>
      <c r="DL180" s="81"/>
      <c r="DM180" s="81"/>
      <c r="DN180" s="81"/>
      <c r="DO180" s="81"/>
      <c r="DP180" s="81"/>
      <c r="DQ180" s="81"/>
      <c r="DR180" s="81"/>
      <c r="DS180" s="81"/>
      <c r="DT180" s="81"/>
      <c r="DU180" s="81"/>
      <c r="DV180" s="81"/>
      <c r="DW180" s="81"/>
      <c r="DX180" s="81"/>
      <c r="DY180" s="81"/>
    </row>
    <row r="181" spans="1:129" s="83" customFormat="1" ht="36" customHeight="1">
      <c r="A181" s="113" t="s">
        <v>68</v>
      </c>
      <c r="B181" s="113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  <c r="Y181" s="113"/>
      <c r="Z181" s="113"/>
      <c r="AA181" s="113"/>
      <c r="AB181" s="113"/>
      <c r="AC181" s="113"/>
      <c r="AD181" s="113"/>
      <c r="AE181" s="201">
        <v>200</v>
      </c>
      <c r="AF181" s="201"/>
      <c r="AG181" s="201"/>
      <c r="AH181" s="201"/>
      <c r="AI181" s="201"/>
      <c r="AJ181" s="201"/>
      <c r="AK181" s="202" t="s">
        <v>131</v>
      </c>
      <c r="AL181" s="202"/>
      <c r="AM181" s="202"/>
      <c r="AN181" s="202"/>
      <c r="AO181" s="202"/>
      <c r="AP181" s="202"/>
      <c r="AQ181" s="202"/>
      <c r="AR181" s="202"/>
      <c r="AS181" s="202"/>
      <c r="AT181" s="245">
        <f>AT182</f>
        <v>192500</v>
      </c>
      <c r="AU181" s="245"/>
      <c r="AV181" s="245"/>
      <c r="AW181" s="245"/>
      <c r="AX181" s="245"/>
      <c r="AY181" s="245"/>
      <c r="AZ181" s="245"/>
      <c r="BA181" s="245"/>
      <c r="BB181" s="245"/>
      <c r="BC181" s="245"/>
      <c r="BD181" s="245"/>
      <c r="BE181" s="245"/>
      <c r="BF181" s="245"/>
      <c r="BG181" s="245"/>
      <c r="BH181" s="245"/>
      <c r="BI181" s="245"/>
      <c r="BJ181" s="245"/>
      <c r="BK181" s="205">
        <f>BK182</f>
        <v>55741.85</v>
      </c>
      <c r="BL181" s="205"/>
      <c r="BM181" s="205"/>
      <c r="BN181" s="205"/>
      <c r="BO181" s="205"/>
      <c r="BP181" s="205"/>
      <c r="BQ181" s="205"/>
      <c r="BR181" s="205"/>
      <c r="BS181" s="205"/>
      <c r="BT181" s="205"/>
      <c r="BU181" s="205"/>
      <c r="BV181" s="205"/>
      <c r="BW181" s="205">
        <f t="shared" si="14"/>
        <v>136758.15</v>
      </c>
      <c r="BX181" s="205"/>
      <c r="BY181" s="205"/>
      <c r="BZ181" s="205"/>
      <c r="CA181" s="205"/>
      <c r="CB181" s="205"/>
      <c r="CC181" s="205"/>
      <c r="CD181" s="205"/>
      <c r="CE181" s="205"/>
      <c r="CF181" s="205"/>
      <c r="CG181" s="205"/>
      <c r="CH181" s="23">
        <f aca="true" t="shared" si="15" ref="CH181:CH221">BK181/AT181*100</f>
        <v>28.956805194805195</v>
      </c>
      <c r="CJ181" s="84"/>
      <c r="CK181" s="84"/>
      <c r="CL181" s="84"/>
      <c r="CM181" s="85"/>
      <c r="CN181" s="85"/>
      <c r="CO181" s="85"/>
      <c r="CP181" s="86"/>
      <c r="CQ181" s="86"/>
      <c r="CR181" s="86"/>
      <c r="CS181" s="86"/>
      <c r="CT181" s="86"/>
      <c r="CU181" s="86"/>
      <c r="CV181" s="86"/>
      <c r="CW181" s="86"/>
      <c r="CX181" s="86"/>
      <c r="CY181" s="86"/>
      <c r="CZ181" s="86"/>
      <c r="DA181" s="86"/>
      <c r="DB181" s="87"/>
      <c r="DC181" s="87"/>
      <c r="DD181" s="87"/>
      <c r="DE181" s="87"/>
      <c r="DF181" s="87"/>
      <c r="DG181" s="87"/>
      <c r="DH181" s="87"/>
      <c r="DI181" s="87"/>
      <c r="DJ181" s="87"/>
      <c r="DK181" s="87"/>
      <c r="DL181" s="87"/>
      <c r="DM181" s="87"/>
      <c r="DN181" s="87"/>
      <c r="DO181" s="87"/>
      <c r="DP181" s="87"/>
      <c r="DQ181" s="87"/>
      <c r="DR181" s="87"/>
      <c r="DS181" s="87"/>
      <c r="DT181" s="87"/>
      <c r="DU181" s="87"/>
      <c r="DV181" s="87"/>
      <c r="DW181" s="87"/>
      <c r="DX181" s="87"/>
      <c r="DY181" s="87"/>
    </row>
    <row r="182" spans="1:129" s="83" customFormat="1" ht="36" customHeight="1">
      <c r="A182" s="113" t="s">
        <v>13</v>
      </c>
      <c r="B182" s="113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3"/>
      <c r="Z182" s="113"/>
      <c r="AA182" s="113"/>
      <c r="AB182" s="113"/>
      <c r="AC182" s="113"/>
      <c r="AD182" s="113"/>
      <c r="AE182" s="201">
        <v>200</v>
      </c>
      <c r="AF182" s="201"/>
      <c r="AG182" s="201"/>
      <c r="AH182" s="201"/>
      <c r="AI182" s="201"/>
      <c r="AJ182" s="201"/>
      <c r="AK182" s="202" t="s">
        <v>132</v>
      </c>
      <c r="AL182" s="202"/>
      <c r="AM182" s="202"/>
      <c r="AN182" s="202"/>
      <c r="AO182" s="202"/>
      <c r="AP182" s="202"/>
      <c r="AQ182" s="202"/>
      <c r="AR182" s="202"/>
      <c r="AS182" s="202"/>
      <c r="AT182" s="205">
        <f>AT183+AT184</f>
        <v>192500</v>
      </c>
      <c r="AU182" s="205"/>
      <c r="AV182" s="205"/>
      <c r="AW182" s="205"/>
      <c r="AX182" s="205"/>
      <c r="AY182" s="205"/>
      <c r="AZ182" s="205"/>
      <c r="BA182" s="205"/>
      <c r="BB182" s="205"/>
      <c r="BC182" s="205"/>
      <c r="BD182" s="205"/>
      <c r="BE182" s="205"/>
      <c r="BF182" s="205"/>
      <c r="BG182" s="205"/>
      <c r="BH182" s="205"/>
      <c r="BI182" s="205"/>
      <c r="BJ182" s="205"/>
      <c r="BK182" s="205">
        <f>BK183+BK184</f>
        <v>55741.85</v>
      </c>
      <c r="BL182" s="205"/>
      <c r="BM182" s="205"/>
      <c r="BN182" s="205"/>
      <c r="BO182" s="205"/>
      <c r="BP182" s="205"/>
      <c r="BQ182" s="205"/>
      <c r="BR182" s="205"/>
      <c r="BS182" s="205"/>
      <c r="BT182" s="205"/>
      <c r="BU182" s="205"/>
      <c r="BV182" s="205"/>
      <c r="BW182" s="205">
        <f t="shared" si="14"/>
        <v>136758.15</v>
      </c>
      <c r="BX182" s="205"/>
      <c r="BY182" s="205"/>
      <c r="BZ182" s="205"/>
      <c r="CA182" s="205"/>
      <c r="CB182" s="205"/>
      <c r="CC182" s="205"/>
      <c r="CD182" s="205"/>
      <c r="CE182" s="205"/>
      <c r="CF182" s="205"/>
      <c r="CG182" s="205"/>
      <c r="CH182" s="23">
        <f t="shared" si="15"/>
        <v>28.956805194805195</v>
      </c>
      <c r="CJ182" s="84"/>
      <c r="CK182" s="84"/>
      <c r="CL182" s="84"/>
      <c r="CM182" s="85"/>
      <c r="CN182" s="85"/>
      <c r="CO182" s="85"/>
      <c r="CP182" s="86"/>
      <c r="CQ182" s="86"/>
      <c r="CR182" s="86"/>
      <c r="CS182" s="86"/>
      <c r="CT182" s="86"/>
      <c r="CU182" s="86"/>
      <c r="CV182" s="86"/>
      <c r="CW182" s="86"/>
      <c r="CX182" s="86"/>
      <c r="CY182" s="86"/>
      <c r="CZ182" s="86"/>
      <c r="DA182" s="86"/>
      <c r="DB182" s="87"/>
      <c r="DC182" s="87"/>
      <c r="DD182" s="87"/>
      <c r="DE182" s="87"/>
      <c r="DF182" s="87"/>
      <c r="DG182" s="87"/>
      <c r="DH182" s="87"/>
      <c r="DI182" s="87"/>
      <c r="DJ182" s="87"/>
      <c r="DK182" s="87"/>
      <c r="DL182" s="87"/>
      <c r="DM182" s="87"/>
      <c r="DN182" s="87"/>
      <c r="DO182" s="87"/>
      <c r="DP182" s="87"/>
      <c r="DQ182" s="87"/>
      <c r="DR182" s="87"/>
      <c r="DS182" s="87"/>
      <c r="DT182" s="87"/>
      <c r="DU182" s="87"/>
      <c r="DV182" s="87"/>
      <c r="DW182" s="87"/>
      <c r="DX182" s="87"/>
      <c r="DY182" s="87"/>
    </row>
    <row r="183" spans="1:129" s="89" customFormat="1" ht="36" customHeight="1">
      <c r="A183" s="113" t="s">
        <v>344</v>
      </c>
      <c r="B183" s="113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  <c r="AA183" s="113"/>
      <c r="AB183" s="113"/>
      <c r="AC183" s="113"/>
      <c r="AD183" s="113"/>
      <c r="AE183" s="201">
        <v>200</v>
      </c>
      <c r="AF183" s="201"/>
      <c r="AG183" s="201"/>
      <c r="AH183" s="201"/>
      <c r="AI183" s="201"/>
      <c r="AJ183" s="201"/>
      <c r="AK183" s="202" t="s">
        <v>133</v>
      </c>
      <c r="AL183" s="202"/>
      <c r="AM183" s="202"/>
      <c r="AN183" s="202"/>
      <c r="AO183" s="202"/>
      <c r="AP183" s="202"/>
      <c r="AQ183" s="202"/>
      <c r="AR183" s="202"/>
      <c r="AS183" s="202"/>
      <c r="AT183" s="205">
        <v>188800</v>
      </c>
      <c r="AU183" s="205"/>
      <c r="AV183" s="205"/>
      <c r="AW183" s="205"/>
      <c r="AX183" s="205"/>
      <c r="AY183" s="205"/>
      <c r="AZ183" s="205"/>
      <c r="BA183" s="205"/>
      <c r="BB183" s="205"/>
      <c r="BC183" s="205"/>
      <c r="BD183" s="205"/>
      <c r="BE183" s="205"/>
      <c r="BF183" s="205"/>
      <c r="BG183" s="205"/>
      <c r="BH183" s="205"/>
      <c r="BI183" s="205"/>
      <c r="BJ183" s="205"/>
      <c r="BK183" s="205">
        <v>52089</v>
      </c>
      <c r="BL183" s="205"/>
      <c r="BM183" s="205"/>
      <c r="BN183" s="205"/>
      <c r="BO183" s="205"/>
      <c r="BP183" s="205"/>
      <c r="BQ183" s="205"/>
      <c r="BR183" s="205"/>
      <c r="BS183" s="205"/>
      <c r="BT183" s="205"/>
      <c r="BU183" s="205"/>
      <c r="BV183" s="205"/>
      <c r="BW183" s="205">
        <f t="shared" si="14"/>
        <v>136711</v>
      </c>
      <c r="BX183" s="205"/>
      <c r="BY183" s="205"/>
      <c r="BZ183" s="205"/>
      <c r="CA183" s="205"/>
      <c r="CB183" s="205"/>
      <c r="CC183" s="205"/>
      <c r="CD183" s="205"/>
      <c r="CE183" s="205"/>
      <c r="CF183" s="205"/>
      <c r="CG183" s="205"/>
      <c r="CH183" s="23">
        <f t="shared" si="15"/>
        <v>27.589512711864405</v>
      </c>
      <c r="CJ183" s="90"/>
      <c r="CK183" s="90"/>
      <c r="CL183" s="90"/>
      <c r="CM183" s="91"/>
      <c r="CN183" s="91"/>
      <c r="CO183" s="91"/>
      <c r="CP183" s="92"/>
      <c r="CQ183" s="92"/>
      <c r="CR183" s="92"/>
      <c r="CS183" s="92"/>
      <c r="CT183" s="92"/>
      <c r="CU183" s="92"/>
      <c r="CV183" s="92"/>
      <c r="CW183" s="92"/>
      <c r="CX183" s="92"/>
      <c r="CY183" s="92"/>
      <c r="CZ183" s="92"/>
      <c r="DA183" s="92"/>
      <c r="DB183" s="93"/>
      <c r="DC183" s="93"/>
      <c r="DD183" s="93"/>
      <c r="DE183" s="93"/>
      <c r="DF183" s="93"/>
      <c r="DG183" s="93"/>
      <c r="DH183" s="93"/>
      <c r="DI183" s="93"/>
      <c r="DJ183" s="93"/>
      <c r="DK183" s="93"/>
      <c r="DL183" s="93"/>
      <c r="DM183" s="93"/>
      <c r="DN183" s="93"/>
      <c r="DO183" s="93"/>
      <c r="DP183" s="93"/>
      <c r="DQ183" s="93"/>
      <c r="DR183" s="93"/>
      <c r="DS183" s="93"/>
      <c r="DT183" s="93"/>
      <c r="DU183" s="93"/>
      <c r="DV183" s="93"/>
      <c r="DW183" s="93"/>
      <c r="DX183" s="93"/>
      <c r="DY183" s="93"/>
    </row>
    <row r="184" spans="1:129" s="89" customFormat="1" ht="36" customHeight="1">
      <c r="A184" s="113" t="s">
        <v>345</v>
      </c>
      <c r="B184" s="113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3"/>
      <c r="Z184" s="113"/>
      <c r="AA184" s="113"/>
      <c r="AB184" s="113"/>
      <c r="AC184" s="113"/>
      <c r="AD184" s="113"/>
      <c r="AE184" s="201">
        <v>200</v>
      </c>
      <c r="AF184" s="201"/>
      <c r="AG184" s="201"/>
      <c r="AH184" s="201"/>
      <c r="AI184" s="201"/>
      <c r="AJ184" s="201"/>
      <c r="AK184" s="202" t="s">
        <v>536</v>
      </c>
      <c r="AL184" s="202"/>
      <c r="AM184" s="202"/>
      <c r="AN184" s="202"/>
      <c r="AO184" s="202"/>
      <c r="AP184" s="202"/>
      <c r="AQ184" s="202"/>
      <c r="AR184" s="202"/>
      <c r="AS184" s="202"/>
      <c r="AT184" s="205">
        <v>3700</v>
      </c>
      <c r="AU184" s="205"/>
      <c r="AV184" s="205"/>
      <c r="AW184" s="205"/>
      <c r="AX184" s="205"/>
      <c r="AY184" s="205"/>
      <c r="AZ184" s="205"/>
      <c r="BA184" s="205"/>
      <c r="BB184" s="205"/>
      <c r="BC184" s="205"/>
      <c r="BD184" s="205"/>
      <c r="BE184" s="205"/>
      <c r="BF184" s="205"/>
      <c r="BG184" s="205"/>
      <c r="BH184" s="205"/>
      <c r="BI184" s="205"/>
      <c r="BJ184" s="205"/>
      <c r="BK184" s="205">
        <v>3652.85</v>
      </c>
      <c r="BL184" s="205"/>
      <c r="BM184" s="205"/>
      <c r="BN184" s="205"/>
      <c r="BO184" s="205"/>
      <c r="BP184" s="205"/>
      <c r="BQ184" s="205"/>
      <c r="BR184" s="205"/>
      <c r="BS184" s="205"/>
      <c r="BT184" s="205"/>
      <c r="BU184" s="205"/>
      <c r="BV184" s="205"/>
      <c r="BW184" s="205">
        <f aca="true" t="shared" si="16" ref="BW184:BW189">AT184-BK184</f>
        <v>47.15000000000009</v>
      </c>
      <c r="BX184" s="205"/>
      <c r="BY184" s="205"/>
      <c r="BZ184" s="205"/>
      <c r="CA184" s="205"/>
      <c r="CB184" s="205"/>
      <c r="CC184" s="205"/>
      <c r="CD184" s="205"/>
      <c r="CE184" s="205"/>
      <c r="CF184" s="205"/>
      <c r="CG184" s="205"/>
      <c r="CH184" s="23">
        <f>BK184/AT184*100</f>
        <v>98.72567567567567</v>
      </c>
      <c r="CJ184" s="90"/>
      <c r="CK184" s="90"/>
      <c r="CL184" s="90"/>
      <c r="CM184" s="91"/>
      <c r="CN184" s="91"/>
      <c r="CO184" s="91"/>
      <c r="CP184" s="92"/>
      <c r="CQ184" s="92"/>
      <c r="CR184" s="92"/>
      <c r="CS184" s="92"/>
      <c r="CT184" s="92"/>
      <c r="CU184" s="92"/>
      <c r="CV184" s="92"/>
      <c r="CW184" s="92"/>
      <c r="CX184" s="92"/>
      <c r="CY184" s="92"/>
      <c r="CZ184" s="92"/>
      <c r="DA184" s="92"/>
      <c r="DB184" s="93"/>
      <c r="DC184" s="93"/>
      <c r="DD184" s="93"/>
      <c r="DE184" s="93"/>
      <c r="DF184" s="93"/>
      <c r="DG184" s="93"/>
      <c r="DH184" s="93"/>
      <c r="DI184" s="93"/>
      <c r="DJ184" s="93"/>
      <c r="DK184" s="93"/>
      <c r="DL184" s="93"/>
      <c r="DM184" s="93"/>
      <c r="DN184" s="93"/>
      <c r="DO184" s="93"/>
      <c r="DP184" s="93"/>
      <c r="DQ184" s="93"/>
      <c r="DR184" s="93"/>
      <c r="DS184" s="93"/>
      <c r="DT184" s="93"/>
      <c r="DU184" s="93"/>
      <c r="DV184" s="93"/>
      <c r="DW184" s="93"/>
      <c r="DX184" s="93"/>
      <c r="DY184" s="93"/>
    </row>
    <row r="185" spans="1:129" s="77" customFormat="1" ht="36" customHeight="1">
      <c r="A185" s="134" t="s">
        <v>355</v>
      </c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134"/>
      <c r="U185" s="134"/>
      <c r="V185" s="134"/>
      <c r="W185" s="134"/>
      <c r="X185" s="134"/>
      <c r="Y185" s="134"/>
      <c r="Z185" s="134"/>
      <c r="AA185" s="134"/>
      <c r="AB185" s="134"/>
      <c r="AC185" s="134"/>
      <c r="AD185" s="134"/>
      <c r="AE185" s="201">
        <v>200</v>
      </c>
      <c r="AF185" s="201"/>
      <c r="AG185" s="201"/>
      <c r="AH185" s="201"/>
      <c r="AI185" s="201"/>
      <c r="AJ185" s="201"/>
      <c r="AK185" s="203" t="s">
        <v>134</v>
      </c>
      <c r="AL185" s="203"/>
      <c r="AM185" s="203"/>
      <c r="AN185" s="203"/>
      <c r="AO185" s="203"/>
      <c r="AP185" s="203"/>
      <c r="AQ185" s="203"/>
      <c r="AR185" s="203"/>
      <c r="AS185" s="203"/>
      <c r="AT185" s="252">
        <f>AT186</f>
        <v>253800</v>
      </c>
      <c r="AU185" s="252"/>
      <c r="AV185" s="252"/>
      <c r="AW185" s="252"/>
      <c r="AX185" s="252"/>
      <c r="AY185" s="252"/>
      <c r="AZ185" s="252"/>
      <c r="BA185" s="252"/>
      <c r="BB185" s="252"/>
      <c r="BC185" s="252"/>
      <c r="BD185" s="252"/>
      <c r="BE185" s="252"/>
      <c r="BF185" s="252"/>
      <c r="BG185" s="252"/>
      <c r="BH185" s="252"/>
      <c r="BI185" s="252"/>
      <c r="BJ185" s="252"/>
      <c r="BK185" s="234">
        <f>BK186</f>
        <v>253706.56</v>
      </c>
      <c r="BL185" s="234"/>
      <c r="BM185" s="234"/>
      <c r="BN185" s="234"/>
      <c r="BO185" s="234"/>
      <c r="BP185" s="234"/>
      <c r="BQ185" s="234"/>
      <c r="BR185" s="234"/>
      <c r="BS185" s="234"/>
      <c r="BT185" s="234"/>
      <c r="BU185" s="234"/>
      <c r="BV185" s="234"/>
      <c r="BW185" s="234">
        <f t="shared" si="16"/>
        <v>93.44000000000233</v>
      </c>
      <c r="BX185" s="234"/>
      <c r="BY185" s="234"/>
      <c r="BZ185" s="234"/>
      <c r="CA185" s="234"/>
      <c r="CB185" s="234"/>
      <c r="CC185" s="234"/>
      <c r="CD185" s="234"/>
      <c r="CE185" s="234"/>
      <c r="CF185" s="234"/>
      <c r="CG185" s="234"/>
      <c r="CH185" s="23">
        <f t="shared" si="15"/>
        <v>99.96318360914105</v>
      </c>
      <c r="CJ185" s="78"/>
      <c r="CK185" s="78"/>
      <c r="CL185" s="78"/>
      <c r="CM185" s="79"/>
      <c r="CN185" s="79"/>
      <c r="CO185" s="79"/>
      <c r="CP185" s="80"/>
      <c r="CQ185" s="80"/>
      <c r="CR185" s="80"/>
      <c r="CS185" s="80"/>
      <c r="CT185" s="80"/>
      <c r="CU185" s="80"/>
      <c r="CV185" s="80"/>
      <c r="CW185" s="80"/>
      <c r="CX185" s="80"/>
      <c r="CY185" s="80"/>
      <c r="CZ185" s="80"/>
      <c r="DA185" s="80"/>
      <c r="DB185" s="81"/>
      <c r="DC185" s="81"/>
      <c r="DD185" s="81"/>
      <c r="DE185" s="81"/>
      <c r="DF185" s="81"/>
      <c r="DG185" s="81"/>
      <c r="DH185" s="81"/>
      <c r="DI185" s="81"/>
      <c r="DJ185" s="81"/>
      <c r="DK185" s="81"/>
      <c r="DL185" s="81"/>
      <c r="DM185" s="81"/>
      <c r="DN185" s="81"/>
      <c r="DO185" s="81"/>
      <c r="DP185" s="81"/>
      <c r="DQ185" s="81"/>
      <c r="DR185" s="81"/>
      <c r="DS185" s="81"/>
      <c r="DT185" s="81"/>
      <c r="DU185" s="81"/>
      <c r="DV185" s="81"/>
      <c r="DW185" s="81"/>
      <c r="DX185" s="81"/>
      <c r="DY185" s="81"/>
    </row>
    <row r="186" spans="1:129" s="83" customFormat="1" ht="36" customHeight="1">
      <c r="A186" s="113" t="s">
        <v>68</v>
      </c>
      <c r="B186" s="113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  <c r="Z186" s="113"/>
      <c r="AA186" s="113"/>
      <c r="AB186" s="113"/>
      <c r="AC186" s="113"/>
      <c r="AD186" s="113"/>
      <c r="AE186" s="201">
        <v>200</v>
      </c>
      <c r="AF186" s="201"/>
      <c r="AG186" s="201"/>
      <c r="AH186" s="201"/>
      <c r="AI186" s="201"/>
      <c r="AJ186" s="201"/>
      <c r="AK186" s="202" t="s">
        <v>135</v>
      </c>
      <c r="AL186" s="202"/>
      <c r="AM186" s="202"/>
      <c r="AN186" s="202"/>
      <c r="AO186" s="202"/>
      <c r="AP186" s="202"/>
      <c r="AQ186" s="202"/>
      <c r="AR186" s="202"/>
      <c r="AS186" s="202"/>
      <c r="AT186" s="245">
        <f>AT187+AT190+AT191</f>
        <v>253800</v>
      </c>
      <c r="AU186" s="245"/>
      <c r="AV186" s="245"/>
      <c r="AW186" s="245"/>
      <c r="AX186" s="245"/>
      <c r="AY186" s="245"/>
      <c r="AZ186" s="245"/>
      <c r="BA186" s="245"/>
      <c r="BB186" s="245"/>
      <c r="BC186" s="245"/>
      <c r="BD186" s="245"/>
      <c r="BE186" s="245"/>
      <c r="BF186" s="245"/>
      <c r="BG186" s="245"/>
      <c r="BH186" s="245"/>
      <c r="BI186" s="245"/>
      <c r="BJ186" s="245"/>
      <c r="BK186" s="205">
        <f>BK187+BK190+BK191</f>
        <v>253706.56</v>
      </c>
      <c r="BL186" s="205"/>
      <c r="BM186" s="205"/>
      <c r="BN186" s="205"/>
      <c r="BO186" s="205"/>
      <c r="BP186" s="205"/>
      <c r="BQ186" s="205"/>
      <c r="BR186" s="205"/>
      <c r="BS186" s="205"/>
      <c r="BT186" s="205"/>
      <c r="BU186" s="205"/>
      <c r="BV186" s="205"/>
      <c r="BW186" s="205">
        <f t="shared" si="16"/>
        <v>93.44000000000233</v>
      </c>
      <c r="BX186" s="205"/>
      <c r="BY186" s="205"/>
      <c r="BZ186" s="205"/>
      <c r="CA186" s="205"/>
      <c r="CB186" s="205"/>
      <c r="CC186" s="205"/>
      <c r="CD186" s="205"/>
      <c r="CE186" s="205"/>
      <c r="CF186" s="205"/>
      <c r="CG186" s="205"/>
      <c r="CH186" s="23">
        <f t="shared" si="15"/>
        <v>99.96318360914105</v>
      </c>
      <c r="CJ186" s="84"/>
      <c r="CK186" s="84"/>
      <c r="CL186" s="84"/>
      <c r="CM186" s="85"/>
      <c r="CN186" s="85"/>
      <c r="CO186" s="85"/>
      <c r="CP186" s="86"/>
      <c r="CQ186" s="86"/>
      <c r="CR186" s="86"/>
      <c r="CS186" s="86"/>
      <c r="CT186" s="86"/>
      <c r="CU186" s="86"/>
      <c r="CV186" s="86"/>
      <c r="CW186" s="86"/>
      <c r="CX186" s="86"/>
      <c r="CY186" s="86"/>
      <c r="CZ186" s="86"/>
      <c r="DA186" s="86"/>
      <c r="DB186" s="87"/>
      <c r="DC186" s="87"/>
      <c r="DD186" s="87"/>
      <c r="DE186" s="87"/>
      <c r="DF186" s="87"/>
      <c r="DG186" s="87"/>
      <c r="DH186" s="87"/>
      <c r="DI186" s="87"/>
      <c r="DJ186" s="87"/>
      <c r="DK186" s="87"/>
      <c r="DL186" s="87"/>
      <c r="DM186" s="87"/>
      <c r="DN186" s="87"/>
      <c r="DO186" s="87"/>
      <c r="DP186" s="87"/>
      <c r="DQ186" s="87"/>
      <c r="DR186" s="87"/>
      <c r="DS186" s="87"/>
      <c r="DT186" s="87"/>
      <c r="DU186" s="87"/>
      <c r="DV186" s="87"/>
      <c r="DW186" s="87"/>
      <c r="DX186" s="87"/>
      <c r="DY186" s="87"/>
    </row>
    <row r="187" spans="1:129" s="83" customFormat="1" ht="36" customHeight="1">
      <c r="A187" s="113" t="s">
        <v>13</v>
      </c>
      <c r="B187" s="113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  <c r="AA187" s="113"/>
      <c r="AB187" s="113"/>
      <c r="AC187" s="113"/>
      <c r="AD187" s="113"/>
      <c r="AE187" s="201">
        <v>200</v>
      </c>
      <c r="AF187" s="201"/>
      <c r="AG187" s="201"/>
      <c r="AH187" s="201"/>
      <c r="AI187" s="201"/>
      <c r="AJ187" s="201"/>
      <c r="AK187" s="202" t="s">
        <v>136</v>
      </c>
      <c r="AL187" s="202"/>
      <c r="AM187" s="202"/>
      <c r="AN187" s="202"/>
      <c r="AO187" s="202"/>
      <c r="AP187" s="202"/>
      <c r="AQ187" s="202"/>
      <c r="AR187" s="202"/>
      <c r="AS187" s="202"/>
      <c r="AT187" s="205">
        <f>AT188+AT189</f>
        <v>167100</v>
      </c>
      <c r="AU187" s="205"/>
      <c r="AV187" s="205"/>
      <c r="AW187" s="205"/>
      <c r="AX187" s="205"/>
      <c r="AY187" s="205"/>
      <c r="AZ187" s="205"/>
      <c r="BA187" s="205"/>
      <c r="BB187" s="205"/>
      <c r="BC187" s="205"/>
      <c r="BD187" s="205"/>
      <c r="BE187" s="205"/>
      <c r="BF187" s="205"/>
      <c r="BG187" s="205"/>
      <c r="BH187" s="205"/>
      <c r="BI187" s="205"/>
      <c r="BJ187" s="205"/>
      <c r="BK187" s="205">
        <f>BK188+BK189</f>
        <v>167018.9</v>
      </c>
      <c r="BL187" s="205"/>
      <c r="BM187" s="205"/>
      <c r="BN187" s="205"/>
      <c r="BO187" s="205"/>
      <c r="BP187" s="205"/>
      <c r="BQ187" s="205"/>
      <c r="BR187" s="205"/>
      <c r="BS187" s="205"/>
      <c r="BT187" s="205"/>
      <c r="BU187" s="205"/>
      <c r="BV187" s="205"/>
      <c r="BW187" s="205">
        <f t="shared" si="16"/>
        <v>81.10000000000582</v>
      </c>
      <c r="BX187" s="205"/>
      <c r="BY187" s="205"/>
      <c r="BZ187" s="205"/>
      <c r="CA187" s="205"/>
      <c r="CB187" s="205"/>
      <c r="CC187" s="205"/>
      <c r="CD187" s="205"/>
      <c r="CE187" s="205"/>
      <c r="CF187" s="205"/>
      <c r="CG187" s="205"/>
      <c r="CH187" s="23">
        <f t="shared" si="15"/>
        <v>99.95146618791144</v>
      </c>
      <c r="CJ187" s="84"/>
      <c r="CK187" s="84"/>
      <c r="CL187" s="84"/>
      <c r="CM187" s="85"/>
      <c r="CN187" s="85"/>
      <c r="CO187" s="85"/>
      <c r="CP187" s="86"/>
      <c r="CQ187" s="86"/>
      <c r="CR187" s="86"/>
      <c r="CS187" s="86"/>
      <c r="CT187" s="86"/>
      <c r="CU187" s="86"/>
      <c r="CV187" s="86"/>
      <c r="CW187" s="86"/>
      <c r="CX187" s="86"/>
      <c r="CY187" s="86"/>
      <c r="CZ187" s="86"/>
      <c r="DA187" s="86"/>
      <c r="DB187" s="87"/>
      <c r="DC187" s="87"/>
      <c r="DD187" s="87"/>
      <c r="DE187" s="87"/>
      <c r="DF187" s="87"/>
      <c r="DG187" s="87"/>
      <c r="DH187" s="87"/>
      <c r="DI187" s="87"/>
      <c r="DJ187" s="87"/>
      <c r="DK187" s="87"/>
      <c r="DL187" s="87"/>
      <c r="DM187" s="87"/>
      <c r="DN187" s="87"/>
      <c r="DO187" s="87"/>
      <c r="DP187" s="87"/>
      <c r="DQ187" s="87"/>
      <c r="DR187" s="87"/>
      <c r="DS187" s="87"/>
      <c r="DT187" s="87"/>
      <c r="DU187" s="87"/>
      <c r="DV187" s="87"/>
      <c r="DW187" s="87"/>
      <c r="DX187" s="87"/>
      <c r="DY187" s="87"/>
    </row>
    <row r="188" spans="1:129" s="89" customFormat="1" ht="36" customHeight="1">
      <c r="A188" s="113" t="s">
        <v>344</v>
      </c>
      <c r="B188" s="113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3"/>
      <c r="Z188" s="113"/>
      <c r="AA188" s="113"/>
      <c r="AB188" s="113"/>
      <c r="AC188" s="113"/>
      <c r="AD188" s="113"/>
      <c r="AE188" s="201">
        <v>200</v>
      </c>
      <c r="AF188" s="201"/>
      <c r="AG188" s="201"/>
      <c r="AH188" s="201"/>
      <c r="AI188" s="201"/>
      <c r="AJ188" s="201"/>
      <c r="AK188" s="202" t="s">
        <v>137</v>
      </c>
      <c r="AL188" s="202"/>
      <c r="AM188" s="202"/>
      <c r="AN188" s="202"/>
      <c r="AO188" s="202"/>
      <c r="AP188" s="202"/>
      <c r="AQ188" s="202"/>
      <c r="AR188" s="202"/>
      <c r="AS188" s="202"/>
      <c r="AT188" s="205">
        <v>35300</v>
      </c>
      <c r="AU188" s="205"/>
      <c r="AV188" s="205"/>
      <c r="AW188" s="205"/>
      <c r="AX188" s="205"/>
      <c r="AY188" s="205"/>
      <c r="AZ188" s="205"/>
      <c r="BA188" s="205"/>
      <c r="BB188" s="205"/>
      <c r="BC188" s="205"/>
      <c r="BD188" s="205"/>
      <c r="BE188" s="205"/>
      <c r="BF188" s="205"/>
      <c r="BG188" s="205"/>
      <c r="BH188" s="205"/>
      <c r="BI188" s="205"/>
      <c r="BJ188" s="205"/>
      <c r="BK188" s="205">
        <v>35280</v>
      </c>
      <c r="BL188" s="205"/>
      <c r="BM188" s="205"/>
      <c r="BN188" s="205"/>
      <c r="BO188" s="205"/>
      <c r="BP188" s="205"/>
      <c r="BQ188" s="205"/>
      <c r="BR188" s="205"/>
      <c r="BS188" s="205"/>
      <c r="BT188" s="205"/>
      <c r="BU188" s="205"/>
      <c r="BV188" s="205"/>
      <c r="BW188" s="205">
        <f t="shared" si="16"/>
        <v>20</v>
      </c>
      <c r="BX188" s="205"/>
      <c r="BY188" s="205"/>
      <c r="BZ188" s="205"/>
      <c r="CA188" s="205"/>
      <c r="CB188" s="205"/>
      <c r="CC188" s="205"/>
      <c r="CD188" s="205"/>
      <c r="CE188" s="205"/>
      <c r="CF188" s="205"/>
      <c r="CG188" s="205"/>
      <c r="CH188" s="23">
        <f t="shared" si="15"/>
        <v>99.94334277620396</v>
      </c>
      <c r="CJ188" s="90"/>
      <c r="CK188" s="90"/>
      <c r="CL188" s="90"/>
      <c r="CM188" s="91"/>
      <c r="CN188" s="91"/>
      <c r="CO188" s="91"/>
      <c r="CP188" s="92"/>
      <c r="CQ188" s="92"/>
      <c r="CR188" s="92"/>
      <c r="CS188" s="92"/>
      <c r="CT188" s="92"/>
      <c r="CU188" s="92"/>
      <c r="CV188" s="92"/>
      <c r="CW188" s="92"/>
      <c r="CX188" s="92"/>
      <c r="CY188" s="92"/>
      <c r="CZ188" s="92"/>
      <c r="DA188" s="92"/>
      <c r="DB188" s="93"/>
      <c r="DC188" s="93"/>
      <c r="DD188" s="93"/>
      <c r="DE188" s="93"/>
      <c r="DF188" s="93"/>
      <c r="DG188" s="93"/>
      <c r="DH188" s="93"/>
      <c r="DI188" s="93"/>
      <c r="DJ188" s="93"/>
      <c r="DK188" s="93"/>
      <c r="DL188" s="93"/>
      <c r="DM188" s="93"/>
      <c r="DN188" s="93"/>
      <c r="DO188" s="93"/>
      <c r="DP188" s="93"/>
      <c r="DQ188" s="93"/>
      <c r="DR188" s="93"/>
      <c r="DS188" s="93"/>
      <c r="DT188" s="93"/>
      <c r="DU188" s="93"/>
      <c r="DV188" s="93"/>
      <c r="DW188" s="93"/>
      <c r="DX188" s="93"/>
      <c r="DY188" s="93"/>
    </row>
    <row r="189" spans="1:129" s="89" customFormat="1" ht="36" customHeight="1">
      <c r="A189" s="113" t="s">
        <v>345</v>
      </c>
      <c r="B189" s="113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  <c r="Z189" s="113"/>
      <c r="AA189" s="113"/>
      <c r="AB189" s="113"/>
      <c r="AC189" s="113"/>
      <c r="AD189" s="113"/>
      <c r="AE189" s="201">
        <v>200</v>
      </c>
      <c r="AF189" s="201"/>
      <c r="AG189" s="201"/>
      <c r="AH189" s="201"/>
      <c r="AI189" s="201"/>
      <c r="AJ189" s="201"/>
      <c r="AK189" s="202" t="s">
        <v>180</v>
      </c>
      <c r="AL189" s="202"/>
      <c r="AM189" s="202"/>
      <c r="AN189" s="202"/>
      <c r="AO189" s="202"/>
      <c r="AP189" s="202"/>
      <c r="AQ189" s="202"/>
      <c r="AR189" s="202"/>
      <c r="AS189" s="202"/>
      <c r="AT189" s="205">
        <v>131800</v>
      </c>
      <c r="AU189" s="205"/>
      <c r="AV189" s="205"/>
      <c r="AW189" s="205"/>
      <c r="AX189" s="205"/>
      <c r="AY189" s="205"/>
      <c r="AZ189" s="205"/>
      <c r="BA189" s="205"/>
      <c r="BB189" s="205"/>
      <c r="BC189" s="205"/>
      <c r="BD189" s="205"/>
      <c r="BE189" s="205"/>
      <c r="BF189" s="205"/>
      <c r="BG189" s="205"/>
      <c r="BH189" s="205"/>
      <c r="BI189" s="205"/>
      <c r="BJ189" s="205"/>
      <c r="BK189" s="205">
        <v>131738.9</v>
      </c>
      <c r="BL189" s="205"/>
      <c r="BM189" s="205"/>
      <c r="BN189" s="205"/>
      <c r="BO189" s="205"/>
      <c r="BP189" s="205"/>
      <c r="BQ189" s="205"/>
      <c r="BR189" s="205"/>
      <c r="BS189" s="205"/>
      <c r="BT189" s="205"/>
      <c r="BU189" s="205"/>
      <c r="BV189" s="205"/>
      <c r="BW189" s="205">
        <f t="shared" si="16"/>
        <v>61.10000000000582</v>
      </c>
      <c r="BX189" s="205"/>
      <c r="BY189" s="205"/>
      <c r="BZ189" s="205"/>
      <c r="CA189" s="205"/>
      <c r="CB189" s="205"/>
      <c r="CC189" s="205"/>
      <c r="CD189" s="205"/>
      <c r="CE189" s="205"/>
      <c r="CF189" s="205"/>
      <c r="CG189" s="205"/>
      <c r="CH189" s="23">
        <f t="shared" si="15"/>
        <v>99.95364188163884</v>
      </c>
      <c r="CJ189" s="90"/>
      <c r="CK189" s="90"/>
      <c r="CL189" s="90"/>
      <c r="CM189" s="91"/>
      <c r="CN189" s="91"/>
      <c r="CO189" s="91"/>
      <c r="CP189" s="92"/>
      <c r="CQ189" s="92"/>
      <c r="CR189" s="92"/>
      <c r="CS189" s="92"/>
      <c r="CT189" s="92"/>
      <c r="CU189" s="92"/>
      <c r="CV189" s="92"/>
      <c r="CW189" s="92"/>
      <c r="CX189" s="92"/>
      <c r="CY189" s="92"/>
      <c r="CZ189" s="92"/>
      <c r="DA189" s="92"/>
      <c r="DB189" s="93"/>
      <c r="DC189" s="93"/>
      <c r="DD189" s="93"/>
      <c r="DE189" s="93"/>
      <c r="DF189" s="93"/>
      <c r="DG189" s="93"/>
      <c r="DH189" s="93"/>
      <c r="DI189" s="93"/>
      <c r="DJ189" s="93"/>
      <c r="DK189" s="93"/>
      <c r="DL189" s="93"/>
      <c r="DM189" s="93"/>
      <c r="DN189" s="93"/>
      <c r="DO189" s="93"/>
      <c r="DP189" s="93"/>
      <c r="DQ189" s="93"/>
      <c r="DR189" s="93"/>
      <c r="DS189" s="93"/>
      <c r="DT189" s="93"/>
      <c r="DU189" s="93"/>
      <c r="DV189" s="93"/>
      <c r="DW189" s="93"/>
      <c r="DX189" s="93"/>
      <c r="DY189" s="93"/>
    </row>
    <row r="190" spans="1:129" s="89" customFormat="1" ht="36" customHeight="1">
      <c r="A190" s="113" t="s">
        <v>497</v>
      </c>
      <c r="B190" s="113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13"/>
      <c r="Z190" s="113"/>
      <c r="AA190" s="113"/>
      <c r="AB190" s="113"/>
      <c r="AC190" s="113"/>
      <c r="AD190" s="113"/>
      <c r="AE190" s="201">
        <v>200</v>
      </c>
      <c r="AF190" s="201"/>
      <c r="AG190" s="201"/>
      <c r="AH190" s="201"/>
      <c r="AI190" s="201"/>
      <c r="AJ190" s="201"/>
      <c r="AK190" s="202" t="s">
        <v>517</v>
      </c>
      <c r="AL190" s="202"/>
      <c r="AM190" s="202"/>
      <c r="AN190" s="202"/>
      <c r="AO190" s="202"/>
      <c r="AP190" s="202"/>
      <c r="AQ190" s="202"/>
      <c r="AR190" s="202"/>
      <c r="AS190" s="202"/>
      <c r="AT190" s="205">
        <v>3000</v>
      </c>
      <c r="AU190" s="205"/>
      <c r="AV190" s="205"/>
      <c r="AW190" s="205"/>
      <c r="AX190" s="205"/>
      <c r="AY190" s="205"/>
      <c r="AZ190" s="205"/>
      <c r="BA190" s="205"/>
      <c r="BB190" s="205"/>
      <c r="BC190" s="205"/>
      <c r="BD190" s="205"/>
      <c r="BE190" s="205"/>
      <c r="BF190" s="205"/>
      <c r="BG190" s="205"/>
      <c r="BH190" s="205"/>
      <c r="BI190" s="205"/>
      <c r="BJ190" s="205"/>
      <c r="BK190" s="205">
        <v>3000</v>
      </c>
      <c r="BL190" s="205"/>
      <c r="BM190" s="205"/>
      <c r="BN190" s="205"/>
      <c r="BO190" s="205"/>
      <c r="BP190" s="205"/>
      <c r="BQ190" s="205"/>
      <c r="BR190" s="205"/>
      <c r="BS190" s="205"/>
      <c r="BT190" s="205"/>
      <c r="BU190" s="205"/>
      <c r="BV190" s="205"/>
      <c r="BW190" s="205" t="s">
        <v>266</v>
      </c>
      <c r="BX190" s="205"/>
      <c r="BY190" s="205"/>
      <c r="BZ190" s="205"/>
      <c r="CA190" s="205"/>
      <c r="CB190" s="205"/>
      <c r="CC190" s="205"/>
      <c r="CD190" s="205"/>
      <c r="CE190" s="205"/>
      <c r="CF190" s="205"/>
      <c r="CG190" s="205"/>
      <c r="CH190" s="23">
        <f>BK190/AT190*100</f>
        <v>100</v>
      </c>
      <c r="CJ190" s="90"/>
      <c r="CK190" s="90"/>
      <c r="CL190" s="90"/>
      <c r="CM190" s="91"/>
      <c r="CN190" s="91"/>
      <c r="CO190" s="91"/>
      <c r="CP190" s="92"/>
      <c r="CQ190" s="92"/>
      <c r="CR190" s="92"/>
      <c r="CS190" s="92"/>
      <c r="CT190" s="92"/>
      <c r="CU190" s="92"/>
      <c r="CV190" s="92"/>
      <c r="CW190" s="92"/>
      <c r="CX190" s="92"/>
      <c r="CY190" s="92"/>
      <c r="CZ190" s="92"/>
      <c r="DA190" s="92"/>
      <c r="DB190" s="93"/>
      <c r="DC190" s="93"/>
      <c r="DD190" s="93"/>
      <c r="DE190" s="93"/>
      <c r="DF190" s="93"/>
      <c r="DG190" s="93"/>
      <c r="DH190" s="93"/>
      <c r="DI190" s="93"/>
      <c r="DJ190" s="93"/>
      <c r="DK190" s="93"/>
      <c r="DL190" s="93"/>
      <c r="DM190" s="93"/>
      <c r="DN190" s="93"/>
      <c r="DO190" s="93"/>
      <c r="DP190" s="93"/>
      <c r="DQ190" s="93"/>
      <c r="DR190" s="93"/>
      <c r="DS190" s="93"/>
      <c r="DT190" s="93"/>
      <c r="DU190" s="93"/>
      <c r="DV190" s="93"/>
      <c r="DW190" s="93"/>
      <c r="DX190" s="93"/>
      <c r="DY190" s="93"/>
    </row>
    <row r="191" spans="1:129" s="89" customFormat="1" ht="36" customHeight="1">
      <c r="A191" s="213" t="s">
        <v>347</v>
      </c>
      <c r="B191" s="213"/>
      <c r="C191" s="213"/>
      <c r="D191" s="213"/>
      <c r="E191" s="213"/>
      <c r="F191" s="213"/>
      <c r="G191" s="213"/>
      <c r="H191" s="213"/>
      <c r="I191" s="213"/>
      <c r="J191" s="213"/>
      <c r="K191" s="213"/>
      <c r="L191" s="213"/>
      <c r="M191" s="213"/>
      <c r="N191" s="213"/>
      <c r="O191" s="213"/>
      <c r="P191" s="213"/>
      <c r="Q191" s="213"/>
      <c r="R191" s="213"/>
      <c r="S191" s="213"/>
      <c r="T191" s="213"/>
      <c r="U191" s="213"/>
      <c r="V191" s="213"/>
      <c r="W191" s="213"/>
      <c r="X191" s="213"/>
      <c r="Y191" s="213"/>
      <c r="Z191" s="213"/>
      <c r="AA191" s="213"/>
      <c r="AB191" s="213"/>
      <c r="AC191" s="213"/>
      <c r="AD191" s="213"/>
      <c r="AE191" s="201">
        <v>200</v>
      </c>
      <c r="AF191" s="201"/>
      <c r="AG191" s="201"/>
      <c r="AH191" s="201"/>
      <c r="AI191" s="201"/>
      <c r="AJ191" s="201"/>
      <c r="AK191" s="202" t="s">
        <v>518</v>
      </c>
      <c r="AL191" s="202"/>
      <c r="AM191" s="202"/>
      <c r="AN191" s="202"/>
      <c r="AO191" s="202"/>
      <c r="AP191" s="202"/>
      <c r="AQ191" s="202"/>
      <c r="AR191" s="202"/>
      <c r="AS191" s="202"/>
      <c r="AT191" s="205">
        <v>83700</v>
      </c>
      <c r="AU191" s="205"/>
      <c r="AV191" s="205"/>
      <c r="AW191" s="205"/>
      <c r="AX191" s="205"/>
      <c r="AY191" s="205"/>
      <c r="AZ191" s="205"/>
      <c r="BA191" s="205"/>
      <c r="BB191" s="205"/>
      <c r="BC191" s="205"/>
      <c r="BD191" s="205"/>
      <c r="BE191" s="205"/>
      <c r="BF191" s="205"/>
      <c r="BG191" s="205"/>
      <c r="BH191" s="205"/>
      <c r="BI191" s="205"/>
      <c r="BJ191" s="205"/>
      <c r="BK191" s="205">
        <v>83687.66</v>
      </c>
      <c r="BL191" s="205"/>
      <c r="BM191" s="205"/>
      <c r="BN191" s="205"/>
      <c r="BO191" s="205"/>
      <c r="BP191" s="205"/>
      <c r="BQ191" s="205"/>
      <c r="BR191" s="205"/>
      <c r="BS191" s="205"/>
      <c r="BT191" s="205"/>
      <c r="BU191" s="205"/>
      <c r="BV191" s="205"/>
      <c r="BW191" s="205">
        <f>AT191-BK191</f>
        <v>12.339999999996508</v>
      </c>
      <c r="BX191" s="205"/>
      <c r="BY191" s="205"/>
      <c r="BZ191" s="205"/>
      <c r="CA191" s="205"/>
      <c r="CB191" s="205"/>
      <c r="CC191" s="205"/>
      <c r="CD191" s="205"/>
      <c r="CE191" s="205"/>
      <c r="CF191" s="205"/>
      <c r="CG191" s="205"/>
      <c r="CH191" s="23">
        <f>BK191/AT191*100</f>
        <v>99.985256869773</v>
      </c>
      <c r="CJ191" s="90"/>
      <c r="CK191" s="90"/>
      <c r="CL191" s="90"/>
      <c r="CM191" s="91"/>
      <c r="CN191" s="91"/>
      <c r="CO191" s="91"/>
      <c r="CP191" s="92"/>
      <c r="CQ191" s="92"/>
      <c r="CR191" s="92"/>
      <c r="CS191" s="92"/>
      <c r="CT191" s="92"/>
      <c r="CU191" s="92"/>
      <c r="CV191" s="92"/>
      <c r="CW191" s="92"/>
      <c r="CX191" s="92"/>
      <c r="CY191" s="92"/>
      <c r="CZ191" s="92"/>
      <c r="DA191" s="92"/>
      <c r="DB191" s="93"/>
      <c r="DC191" s="93"/>
      <c r="DD191" s="93"/>
      <c r="DE191" s="93"/>
      <c r="DF191" s="93"/>
      <c r="DG191" s="93"/>
      <c r="DH191" s="93"/>
      <c r="DI191" s="93"/>
      <c r="DJ191" s="93"/>
      <c r="DK191" s="93"/>
      <c r="DL191" s="93"/>
      <c r="DM191" s="93"/>
      <c r="DN191" s="93"/>
      <c r="DO191" s="93"/>
      <c r="DP191" s="93"/>
      <c r="DQ191" s="93"/>
      <c r="DR191" s="93"/>
      <c r="DS191" s="93"/>
      <c r="DT191" s="93"/>
      <c r="DU191" s="93"/>
      <c r="DV191" s="93"/>
      <c r="DW191" s="93"/>
      <c r="DX191" s="93"/>
      <c r="DY191" s="93"/>
    </row>
    <row r="192" spans="1:129" s="89" customFormat="1" ht="36" customHeight="1">
      <c r="A192" s="134" t="s">
        <v>427</v>
      </c>
      <c r="B192" s="134"/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134"/>
      <c r="U192" s="134"/>
      <c r="V192" s="134"/>
      <c r="W192" s="134"/>
      <c r="X192" s="134"/>
      <c r="Y192" s="134"/>
      <c r="Z192" s="134"/>
      <c r="AA192" s="134"/>
      <c r="AB192" s="134"/>
      <c r="AC192" s="134"/>
      <c r="AD192" s="134"/>
      <c r="AE192" s="201">
        <v>200</v>
      </c>
      <c r="AF192" s="201"/>
      <c r="AG192" s="201"/>
      <c r="AH192" s="201"/>
      <c r="AI192" s="201"/>
      <c r="AJ192" s="201"/>
      <c r="AK192" s="203" t="s">
        <v>153</v>
      </c>
      <c r="AL192" s="203"/>
      <c r="AM192" s="203"/>
      <c r="AN192" s="203"/>
      <c r="AO192" s="203"/>
      <c r="AP192" s="203"/>
      <c r="AQ192" s="203"/>
      <c r="AR192" s="203"/>
      <c r="AS192" s="203"/>
      <c r="AT192" s="234">
        <f>AT193</f>
        <v>2808700</v>
      </c>
      <c r="AU192" s="234"/>
      <c r="AV192" s="234"/>
      <c r="AW192" s="234"/>
      <c r="AX192" s="234"/>
      <c r="AY192" s="234"/>
      <c r="AZ192" s="234"/>
      <c r="BA192" s="234"/>
      <c r="BB192" s="234"/>
      <c r="BC192" s="234"/>
      <c r="BD192" s="234"/>
      <c r="BE192" s="234"/>
      <c r="BF192" s="234"/>
      <c r="BG192" s="234"/>
      <c r="BH192" s="234"/>
      <c r="BI192" s="234"/>
      <c r="BJ192" s="234"/>
      <c r="BK192" s="234">
        <f aca="true" t="shared" si="17" ref="BK192:BK204">BK193</f>
        <v>754309.22</v>
      </c>
      <c r="BL192" s="234"/>
      <c r="BM192" s="234"/>
      <c r="BN192" s="234"/>
      <c r="BO192" s="234"/>
      <c r="BP192" s="234"/>
      <c r="BQ192" s="234"/>
      <c r="BR192" s="234"/>
      <c r="BS192" s="234"/>
      <c r="BT192" s="234"/>
      <c r="BU192" s="234"/>
      <c r="BV192" s="234"/>
      <c r="BW192" s="234">
        <f>AT192-BK192</f>
        <v>2054390.78</v>
      </c>
      <c r="BX192" s="234"/>
      <c r="BY192" s="234"/>
      <c r="BZ192" s="234"/>
      <c r="CA192" s="234"/>
      <c r="CB192" s="234"/>
      <c r="CC192" s="234"/>
      <c r="CD192" s="234"/>
      <c r="CE192" s="234"/>
      <c r="CF192" s="234"/>
      <c r="CG192" s="234"/>
      <c r="CH192" s="23">
        <f t="shared" si="15"/>
        <v>26.856169046177946</v>
      </c>
      <c r="CJ192" s="90"/>
      <c r="CK192" s="90"/>
      <c r="CL192" s="90"/>
      <c r="CM192" s="91"/>
      <c r="CN192" s="91"/>
      <c r="CO192" s="91"/>
      <c r="CP192" s="92"/>
      <c r="CQ192" s="92"/>
      <c r="CR192" s="92"/>
      <c r="CS192" s="92"/>
      <c r="CT192" s="92"/>
      <c r="CU192" s="92"/>
      <c r="CV192" s="92"/>
      <c r="CW192" s="92"/>
      <c r="CX192" s="92"/>
      <c r="CY192" s="92"/>
      <c r="CZ192" s="92"/>
      <c r="DA192" s="92"/>
      <c r="DB192" s="93"/>
      <c r="DC192" s="93"/>
      <c r="DD192" s="93"/>
      <c r="DE192" s="93"/>
      <c r="DF192" s="93"/>
      <c r="DG192" s="93"/>
      <c r="DH192" s="93"/>
      <c r="DI192" s="93"/>
      <c r="DJ192" s="93"/>
      <c r="DK192" s="93"/>
      <c r="DL192" s="93"/>
      <c r="DM192" s="93"/>
      <c r="DN192" s="93"/>
      <c r="DO192" s="93"/>
      <c r="DP192" s="93"/>
      <c r="DQ192" s="93"/>
      <c r="DR192" s="93"/>
      <c r="DS192" s="93"/>
      <c r="DT192" s="93"/>
      <c r="DU192" s="93"/>
      <c r="DV192" s="93"/>
      <c r="DW192" s="93"/>
      <c r="DX192" s="93"/>
      <c r="DY192" s="93"/>
    </row>
    <row r="193" spans="1:129" s="83" customFormat="1" ht="36" customHeight="1">
      <c r="A193" s="134" t="s">
        <v>138</v>
      </c>
      <c r="B193" s="134"/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134"/>
      <c r="U193" s="134"/>
      <c r="V193" s="134"/>
      <c r="W193" s="134"/>
      <c r="X193" s="134"/>
      <c r="Y193" s="134"/>
      <c r="Z193" s="134"/>
      <c r="AA193" s="134"/>
      <c r="AB193" s="134"/>
      <c r="AC193" s="134"/>
      <c r="AD193" s="134"/>
      <c r="AE193" s="201">
        <v>200</v>
      </c>
      <c r="AF193" s="201"/>
      <c r="AG193" s="201"/>
      <c r="AH193" s="201"/>
      <c r="AI193" s="201"/>
      <c r="AJ193" s="201"/>
      <c r="AK193" s="203" t="s">
        <v>154</v>
      </c>
      <c r="AL193" s="203"/>
      <c r="AM193" s="203"/>
      <c r="AN193" s="203"/>
      <c r="AO193" s="203"/>
      <c r="AP193" s="203"/>
      <c r="AQ193" s="203"/>
      <c r="AR193" s="203"/>
      <c r="AS193" s="203"/>
      <c r="AT193" s="234">
        <f>AT199+AT194</f>
        <v>2808700</v>
      </c>
      <c r="AU193" s="234"/>
      <c r="AV193" s="234"/>
      <c r="AW193" s="234"/>
      <c r="AX193" s="234"/>
      <c r="AY193" s="234"/>
      <c r="AZ193" s="234"/>
      <c r="BA193" s="234"/>
      <c r="BB193" s="234"/>
      <c r="BC193" s="234"/>
      <c r="BD193" s="234"/>
      <c r="BE193" s="234"/>
      <c r="BF193" s="234"/>
      <c r="BG193" s="234"/>
      <c r="BH193" s="234"/>
      <c r="BI193" s="234"/>
      <c r="BJ193" s="234"/>
      <c r="BK193" s="234">
        <f>BK199</f>
        <v>754309.22</v>
      </c>
      <c r="BL193" s="234"/>
      <c r="BM193" s="234"/>
      <c r="BN193" s="234"/>
      <c r="BO193" s="234"/>
      <c r="BP193" s="234"/>
      <c r="BQ193" s="234"/>
      <c r="BR193" s="234"/>
      <c r="BS193" s="234"/>
      <c r="BT193" s="234"/>
      <c r="BU193" s="234"/>
      <c r="BV193" s="234"/>
      <c r="BW193" s="234">
        <f>AT193-BK193</f>
        <v>2054390.78</v>
      </c>
      <c r="BX193" s="234"/>
      <c r="BY193" s="234"/>
      <c r="BZ193" s="234"/>
      <c r="CA193" s="234"/>
      <c r="CB193" s="234"/>
      <c r="CC193" s="234"/>
      <c r="CD193" s="234"/>
      <c r="CE193" s="234"/>
      <c r="CF193" s="234"/>
      <c r="CG193" s="234"/>
      <c r="CH193" s="23">
        <f t="shared" si="15"/>
        <v>26.856169046177946</v>
      </c>
      <c r="CJ193" s="84"/>
      <c r="CK193" s="84"/>
      <c r="CL193" s="84"/>
      <c r="CM193" s="85"/>
      <c r="CN193" s="85"/>
      <c r="CO193" s="85"/>
      <c r="CP193" s="86"/>
      <c r="CQ193" s="86"/>
      <c r="CR193" s="86"/>
      <c r="CS193" s="86"/>
      <c r="CT193" s="86"/>
      <c r="CU193" s="86"/>
      <c r="CV193" s="86"/>
      <c r="CW193" s="86"/>
      <c r="CX193" s="86"/>
      <c r="CY193" s="86"/>
      <c r="CZ193" s="86"/>
      <c r="DA193" s="86"/>
      <c r="DB193" s="87"/>
      <c r="DC193" s="87"/>
      <c r="DD193" s="87"/>
      <c r="DE193" s="87"/>
      <c r="DF193" s="87"/>
      <c r="DG193" s="87"/>
      <c r="DH193" s="87"/>
      <c r="DI193" s="87"/>
      <c r="DJ193" s="87"/>
      <c r="DK193" s="87"/>
      <c r="DL193" s="87"/>
      <c r="DM193" s="87"/>
      <c r="DN193" s="87"/>
      <c r="DO193" s="87"/>
      <c r="DP193" s="87"/>
      <c r="DQ193" s="87"/>
      <c r="DR193" s="87"/>
      <c r="DS193" s="87"/>
      <c r="DT193" s="87"/>
      <c r="DU193" s="87"/>
      <c r="DV193" s="87"/>
      <c r="DW193" s="87"/>
      <c r="DX193" s="87"/>
      <c r="DY193" s="87"/>
    </row>
    <row r="194" spans="1:129" s="89" customFormat="1" ht="36" customHeight="1">
      <c r="A194" s="113" t="s">
        <v>381</v>
      </c>
      <c r="B194" s="113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  <c r="Y194" s="113"/>
      <c r="Z194" s="113"/>
      <c r="AA194" s="113"/>
      <c r="AB194" s="113"/>
      <c r="AC194" s="113"/>
      <c r="AD194" s="113"/>
      <c r="AE194" s="206">
        <v>200</v>
      </c>
      <c r="AF194" s="206"/>
      <c r="AG194" s="206"/>
      <c r="AH194" s="206"/>
      <c r="AI194" s="206"/>
      <c r="AJ194" s="206"/>
      <c r="AK194" s="202" t="s">
        <v>542</v>
      </c>
      <c r="AL194" s="202"/>
      <c r="AM194" s="202"/>
      <c r="AN194" s="202"/>
      <c r="AO194" s="202"/>
      <c r="AP194" s="202"/>
      <c r="AQ194" s="202"/>
      <c r="AR194" s="202"/>
      <c r="AS194" s="202"/>
      <c r="AT194" s="205">
        <f>AT195</f>
        <v>142700</v>
      </c>
      <c r="AU194" s="205"/>
      <c r="AV194" s="205"/>
      <c r="AW194" s="205"/>
      <c r="AX194" s="205"/>
      <c r="AY194" s="205"/>
      <c r="AZ194" s="205"/>
      <c r="BA194" s="205"/>
      <c r="BB194" s="205"/>
      <c r="BC194" s="205"/>
      <c r="BD194" s="205"/>
      <c r="BE194" s="205"/>
      <c r="BF194" s="205"/>
      <c r="BG194" s="205"/>
      <c r="BH194" s="205"/>
      <c r="BI194" s="205"/>
      <c r="BJ194" s="205"/>
      <c r="BK194" s="205" t="str">
        <f t="shared" si="17"/>
        <v>-</v>
      </c>
      <c r="BL194" s="205"/>
      <c r="BM194" s="205"/>
      <c r="BN194" s="205"/>
      <c r="BO194" s="205"/>
      <c r="BP194" s="205"/>
      <c r="BQ194" s="205"/>
      <c r="BR194" s="205"/>
      <c r="BS194" s="205"/>
      <c r="BT194" s="205"/>
      <c r="BU194" s="205"/>
      <c r="BV194" s="205"/>
      <c r="BW194" s="205">
        <f>AT194</f>
        <v>142700</v>
      </c>
      <c r="BX194" s="205"/>
      <c r="BY194" s="205"/>
      <c r="BZ194" s="205"/>
      <c r="CA194" s="205"/>
      <c r="CB194" s="205"/>
      <c r="CC194" s="205"/>
      <c r="CD194" s="205"/>
      <c r="CE194" s="205"/>
      <c r="CF194" s="205"/>
      <c r="CG194" s="205"/>
      <c r="CH194" s="23" t="e">
        <f t="shared" si="15"/>
        <v>#VALUE!</v>
      </c>
      <c r="CJ194" s="90"/>
      <c r="CK194" s="90"/>
      <c r="CL194" s="90"/>
      <c r="CM194" s="91"/>
      <c r="CN194" s="91"/>
      <c r="CO194" s="91"/>
      <c r="CP194" s="92"/>
      <c r="CQ194" s="92"/>
      <c r="CR194" s="92"/>
      <c r="CS194" s="92"/>
      <c r="CT194" s="92"/>
      <c r="CU194" s="92"/>
      <c r="CV194" s="92"/>
      <c r="CW194" s="92"/>
      <c r="CX194" s="92"/>
      <c r="CY194" s="92"/>
      <c r="CZ194" s="92"/>
      <c r="DA194" s="92"/>
      <c r="DB194" s="93"/>
      <c r="DC194" s="93"/>
      <c r="DD194" s="93"/>
      <c r="DE194" s="93"/>
      <c r="DF194" s="93"/>
      <c r="DG194" s="93"/>
      <c r="DH194" s="93"/>
      <c r="DI194" s="93"/>
      <c r="DJ194" s="93"/>
      <c r="DK194" s="93"/>
      <c r="DL194" s="93"/>
      <c r="DM194" s="93"/>
      <c r="DN194" s="93"/>
      <c r="DO194" s="93"/>
      <c r="DP194" s="93"/>
      <c r="DQ194" s="93"/>
      <c r="DR194" s="93"/>
      <c r="DS194" s="93"/>
      <c r="DT194" s="93"/>
      <c r="DU194" s="93"/>
      <c r="DV194" s="93"/>
      <c r="DW194" s="93"/>
      <c r="DX194" s="93"/>
      <c r="DY194" s="93"/>
    </row>
    <row r="195" spans="1:129" s="89" customFormat="1" ht="124.5" customHeight="1">
      <c r="A195" s="113" t="s">
        <v>541</v>
      </c>
      <c r="B195" s="113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  <c r="Y195" s="113"/>
      <c r="Z195" s="113"/>
      <c r="AA195" s="113"/>
      <c r="AB195" s="113"/>
      <c r="AC195" s="113"/>
      <c r="AD195" s="113"/>
      <c r="AE195" s="206">
        <v>200</v>
      </c>
      <c r="AF195" s="206"/>
      <c r="AG195" s="206"/>
      <c r="AH195" s="206"/>
      <c r="AI195" s="206"/>
      <c r="AJ195" s="206"/>
      <c r="AK195" s="202" t="s">
        <v>540</v>
      </c>
      <c r="AL195" s="202"/>
      <c r="AM195" s="202"/>
      <c r="AN195" s="202"/>
      <c r="AO195" s="202"/>
      <c r="AP195" s="202"/>
      <c r="AQ195" s="202"/>
      <c r="AR195" s="202"/>
      <c r="AS195" s="202"/>
      <c r="AT195" s="205">
        <f>AT196</f>
        <v>142700</v>
      </c>
      <c r="AU195" s="205"/>
      <c r="AV195" s="205"/>
      <c r="AW195" s="205"/>
      <c r="AX195" s="205"/>
      <c r="AY195" s="205"/>
      <c r="AZ195" s="205"/>
      <c r="BA195" s="205"/>
      <c r="BB195" s="205"/>
      <c r="BC195" s="205"/>
      <c r="BD195" s="205"/>
      <c r="BE195" s="205"/>
      <c r="BF195" s="205"/>
      <c r="BG195" s="205"/>
      <c r="BH195" s="205"/>
      <c r="BI195" s="205"/>
      <c r="BJ195" s="205"/>
      <c r="BK195" s="205" t="str">
        <f t="shared" si="17"/>
        <v>-</v>
      </c>
      <c r="BL195" s="205"/>
      <c r="BM195" s="205"/>
      <c r="BN195" s="205"/>
      <c r="BO195" s="205"/>
      <c r="BP195" s="205"/>
      <c r="BQ195" s="205"/>
      <c r="BR195" s="205"/>
      <c r="BS195" s="205"/>
      <c r="BT195" s="205"/>
      <c r="BU195" s="205"/>
      <c r="BV195" s="205"/>
      <c r="BW195" s="205">
        <f>AT195</f>
        <v>142700</v>
      </c>
      <c r="BX195" s="205"/>
      <c r="BY195" s="205"/>
      <c r="BZ195" s="205"/>
      <c r="CA195" s="205"/>
      <c r="CB195" s="205"/>
      <c r="CC195" s="205"/>
      <c r="CD195" s="205"/>
      <c r="CE195" s="205"/>
      <c r="CF195" s="205"/>
      <c r="CG195" s="205"/>
      <c r="CH195" s="23" t="e">
        <f t="shared" si="15"/>
        <v>#VALUE!</v>
      </c>
      <c r="CJ195" s="90"/>
      <c r="CK195" s="90"/>
      <c r="CL195" s="90"/>
      <c r="CM195" s="91"/>
      <c r="CN195" s="91"/>
      <c r="CO195" s="91"/>
      <c r="CP195" s="92"/>
      <c r="CQ195" s="92"/>
      <c r="CR195" s="92"/>
      <c r="CS195" s="92"/>
      <c r="CT195" s="92"/>
      <c r="CU195" s="92"/>
      <c r="CV195" s="92"/>
      <c r="CW195" s="92"/>
      <c r="CX195" s="92"/>
      <c r="CY195" s="92"/>
      <c r="CZ195" s="92"/>
      <c r="DA195" s="92"/>
      <c r="DB195" s="93"/>
      <c r="DC195" s="93"/>
      <c r="DD195" s="93"/>
      <c r="DE195" s="93"/>
      <c r="DF195" s="93"/>
      <c r="DG195" s="93"/>
      <c r="DH195" s="93"/>
      <c r="DI195" s="93"/>
      <c r="DJ195" s="93"/>
      <c r="DK195" s="93"/>
      <c r="DL195" s="93"/>
      <c r="DM195" s="93"/>
      <c r="DN195" s="93"/>
      <c r="DO195" s="93"/>
      <c r="DP195" s="93"/>
      <c r="DQ195" s="93"/>
      <c r="DR195" s="93"/>
      <c r="DS195" s="93"/>
      <c r="DT195" s="93"/>
      <c r="DU195" s="93"/>
      <c r="DV195" s="93"/>
      <c r="DW195" s="93"/>
      <c r="DX195" s="93"/>
      <c r="DY195" s="93"/>
    </row>
    <row r="196" spans="1:129" s="89" customFormat="1" ht="39" customHeight="1">
      <c r="A196" s="113" t="s">
        <v>83</v>
      </c>
      <c r="B196" s="113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  <c r="X196" s="113"/>
      <c r="Y196" s="113"/>
      <c r="Z196" s="113"/>
      <c r="AA196" s="113"/>
      <c r="AB196" s="113"/>
      <c r="AC196" s="113"/>
      <c r="AD196" s="113"/>
      <c r="AE196" s="206">
        <v>200</v>
      </c>
      <c r="AF196" s="206"/>
      <c r="AG196" s="206"/>
      <c r="AH196" s="206"/>
      <c r="AI196" s="206"/>
      <c r="AJ196" s="206"/>
      <c r="AK196" s="202" t="s">
        <v>539</v>
      </c>
      <c r="AL196" s="202"/>
      <c r="AM196" s="202"/>
      <c r="AN196" s="202"/>
      <c r="AO196" s="202"/>
      <c r="AP196" s="202"/>
      <c r="AQ196" s="202"/>
      <c r="AR196" s="202"/>
      <c r="AS196" s="202"/>
      <c r="AT196" s="205">
        <f>AT197</f>
        <v>142700</v>
      </c>
      <c r="AU196" s="205"/>
      <c r="AV196" s="205"/>
      <c r="AW196" s="205"/>
      <c r="AX196" s="205"/>
      <c r="AY196" s="205"/>
      <c r="AZ196" s="205"/>
      <c r="BA196" s="205"/>
      <c r="BB196" s="205"/>
      <c r="BC196" s="205"/>
      <c r="BD196" s="205"/>
      <c r="BE196" s="205"/>
      <c r="BF196" s="205"/>
      <c r="BG196" s="205"/>
      <c r="BH196" s="205"/>
      <c r="BI196" s="205"/>
      <c r="BJ196" s="205"/>
      <c r="BK196" s="205" t="str">
        <f t="shared" si="17"/>
        <v>-</v>
      </c>
      <c r="BL196" s="205"/>
      <c r="BM196" s="205"/>
      <c r="BN196" s="205"/>
      <c r="BO196" s="205"/>
      <c r="BP196" s="205"/>
      <c r="BQ196" s="205"/>
      <c r="BR196" s="205"/>
      <c r="BS196" s="205"/>
      <c r="BT196" s="205"/>
      <c r="BU196" s="205"/>
      <c r="BV196" s="205"/>
      <c r="BW196" s="205">
        <f>AT196</f>
        <v>142700</v>
      </c>
      <c r="BX196" s="205"/>
      <c r="BY196" s="205"/>
      <c r="BZ196" s="205"/>
      <c r="CA196" s="205"/>
      <c r="CB196" s="205"/>
      <c r="CC196" s="205"/>
      <c r="CD196" s="205"/>
      <c r="CE196" s="205"/>
      <c r="CF196" s="205"/>
      <c r="CG196" s="205"/>
      <c r="CH196" s="23" t="e">
        <f t="shared" si="15"/>
        <v>#VALUE!</v>
      </c>
      <c r="CJ196" s="90"/>
      <c r="CK196" s="90"/>
      <c r="CL196" s="90"/>
      <c r="CM196" s="91"/>
      <c r="CN196" s="91"/>
      <c r="CO196" s="91"/>
      <c r="CP196" s="92"/>
      <c r="CQ196" s="92"/>
      <c r="CR196" s="92"/>
      <c r="CS196" s="92"/>
      <c r="CT196" s="92"/>
      <c r="CU196" s="92"/>
      <c r="CV196" s="92"/>
      <c r="CW196" s="92"/>
      <c r="CX196" s="92"/>
      <c r="CY196" s="92"/>
      <c r="CZ196" s="92"/>
      <c r="DA196" s="92"/>
      <c r="DB196" s="93"/>
      <c r="DC196" s="93"/>
      <c r="DD196" s="93"/>
      <c r="DE196" s="93"/>
      <c r="DF196" s="93"/>
      <c r="DG196" s="93"/>
      <c r="DH196" s="93"/>
      <c r="DI196" s="93"/>
      <c r="DJ196" s="93"/>
      <c r="DK196" s="93"/>
      <c r="DL196" s="93"/>
      <c r="DM196" s="93"/>
      <c r="DN196" s="93"/>
      <c r="DO196" s="93"/>
      <c r="DP196" s="93"/>
      <c r="DQ196" s="93"/>
      <c r="DR196" s="93"/>
      <c r="DS196" s="93"/>
      <c r="DT196" s="93"/>
      <c r="DU196" s="93"/>
      <c r="DV196" s="93"/>
      <c r="DW196" s="93"/>
      <c r="DX196" s="93"/>
      <c r="DY196" s="93"/>
    </row>
    <row r="197" spans="1:129" s="89" customFormat="1" ht="36" customHeight="1">
      <c r="A197" s="113" t="s">
        <v>143</v>
      </c>
      <c r="B197" s="113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  <c r="X197" s="113"/>
      <c r="Y197" s="113"/>
      <c r="Z197" s="113"/>
      <c r="AA197" s="113"/>
      <c r="AB197" s="113"/>
      <c r="AC197" s="113"/>
      <c r="AD197" s="113"/>
      <c r="AE197" s="206">
        <v>200</v>
      </c>
      <c r="AF197" s="206"/>
      <c r="AG197" s="206"/>
      <c r="AH197" s="206"/>
      <c r="AI197" s="206"/>
      <c r="AJ197" s="206"/>
      <c r="AK197" s="202" t="s">
        <v>538</v>
      </c>
      <c r="AL197" s="202"/>
      <c r="AM197" s="202"/>
      <c r="AN197" s="202"/>
      <c r="AO197" s="202"/>
      <c r="AP197" s="202"/>
      <c r="AQ197" s="202"/>
      <c r="AR197" s="202"/>
      <c r="AS197" s="202"/>
      <c r="AT197" s="205">
        <f>AT198</f>
        <v>142700</v>
      </c>
      <c r="AU197" s="205"/>
      <c r="AV197" s="205"/>
      <c r="AW197" s="205"/>
      <c r="AX197" s="205"/>
      <c r="AY197" s="205"/>
      <c r="AZ197" s="205"/>
      <c r="BA197" s="205"/>
      <c r="BB197" s="205"/>
      <c r="BC197" s="205"/>
      <c r="BD197" s="205"/>
      <c r="BE197" s="205"/>
      <c r="BF197" s="205"/>
      <c r="BG197" s="205"/>
      <c r="BH197" s="205"/>
      <c r="BI197" s="205"/>
      <c r="BJ197" s="205"/>
      <c r="BK197" s="205" t="str">
        <f t="shared" si="17"/>
        <v>-</v>
      </c>
      <c r="BL197" s="205"/>
      <c r="BM197" s="205"/>
      <c r="BN197" s="205"/>
      <c r="BO197" s="205"/>
      <c r="BP197" s="205"/>
      <c r="BQ197" s="205"/>
      <c r="BR197" s="205"/>
      <c r="BS197" s="205"/>
      <c r="BT197" s="205"/>
      <c r="BU197" s="205"/>
      <c r="BV197" s="205"/>
      <c r="BW197" s="205">
        <f>AT197</f>
        <v>142700</v>
      </c>
      <c r="BX197" s="205"/>
      <c r="BY197" s="205"/>
      <c r="BZ197" s="205"/>
      <c r="CA197" s="205"/>
      <c r="CB197" s="205"/>
      <c r="CC197" s="205"/>
      <c r="CD197" s="205"/>
      <c r="CE197" s="205"/>
      <c r="CF197" s="205"/>
      <c r="CG197" s="205"/>
      <c r="CH197" s="23" t="e">
        <f t="shared" si="15"/>
        <v>#VALUE!</v>
      </c>
      <c r="CJ197" s="90"/>
      <c r="CK197" s="90"/>
      <c r="CL197" s="90"/>
      <c r="CM197" s="91"/>
      <c r="CN197" s="91"/>
      <c r="CO197" s="91"/>
      <c r="CP197" s="92"/>
      <c r="CQ197" s="92"/>
      <c r="CR197" s="92"/>
      <c r="CS197" s="92"/>
      <c r="CT197" s="92"/>
      <c r="CU197" s="92"/>
      <c r="CV197" s="92"/>
      <c r="CW197" s="92"/>
      <c r="CX197" s="92"/>
      <c r="CY197" s="92"/>
      <c r="CZ197" s="92"/>
      <c r="DA197" s="92"/>
      <c r="DB197" s="93"/>
      <c r="DC197" s="93"/>
      <c r="DD197" s="93"/>
      <c r="DE197" s="93"/>
      <c r="DF197" s="93"/>
      <c r="DG197" s="93"/>
      <c r="DH197" s="93"/>
      <c r="DI197" s="93"/>
      <c r="DJ197" s="93"/>
      <c r="DK197" s="93"/>
      <c r="DL197" s="93"/>
      <c r="DM197" s="93"/>
      <c r="DN197" s="93"/>
      <c r="DO197" s="93"/>
      <c r="DP197" s="93"/>
      <c r="DQ197" s="93"/>
      <c r="DR197" s="93"/>
      <c r="DS197" s="93"/>
      <c r="DT197" s="93"/>
      <c r="DU197" s="93"/>
      <c r="DV197" s="93"/>
      <c r="DW197" s="93"/>
      <c r="DX197" s="93"/>
      <c r="DY197" s="93"/>
    </row>
    <row r="198" spans="1:129" s="89" customFormat="1" ht="43.5" customHeight="1">
      <c r="A198" s="113" t="s">
        <v>142</v>
      </c>
      <c r="B198" s="113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13"/>
      <c r="Y198" s="113"/>
      <c r="Z198" s="113"/>
      <c r="AA198" s="113"/>
      <c r="AB198" s="113"/>
      <c r="AC198" s="113"/>
      <c r="AD198" s="113"/>
      <c r="AE198" s="206">
        <v>200</v>
      </c>
      <c r="AF198" s="206"/>
      <c r="AG198" s="206"/>
      <c r="AH198" s="206"/>
      <c r="AI198" s="206"/>
      <c r="AJ198" s="206"/>
      <c r="AK198" s="202" t="s">
        <v>537</v>
      </c>
      <c r="AL198" s="202"/>
      <c r="AM198" s="202"/>
      <c r="AN198" s="202"/>
      <c r="AO198" s="202"/>
      <c r="AP198" s="202"/>
      <c r="AQ198" s="202"/>
      <c r="AR198" s="202"/>
      <c r="AS198" s="202"/>
      <c r="AT198" s="205">
        <v>142700</v>
      </c>
      <c r="AU198" s="205"/>
      <c r="AV198" s="205"/>
      <c r="AW198" s="205"/>
      <c r="AX198" s="205"/>
      <c r="AY198" s="205"/>
      <c r="AZ198" s="205"/>
      <c r="BA198" s="205"/>
      <c r="BB198" s="205"/>
      <c r="BC198" s="205"/>
      <c r="BD198" s="205"/>
      <c r="BE198" s="205"/>
      <c r="BF198" s="205"/>
      <c r="BG198" s="205"/>
      <c r="BH198" s="205"/>
      <c r="BI198" s="205"/>
      <c r="BJ198" s="205"/>
      <c r="BK198" s="205" t="s">
        <v>266</v>
      </c>
      <c r="BL198" s="205"/>
      <c r="BM198" s="205"/>
      <c r="BN198" s="205"/>
      <c r="BO198" s="205"/>
      <c r="BP198" s="205"/>
      <c r="BQ198" s="205"/>
      <c r="BR198" s="205"/>
      <c r="BS198" s="205"/>
      <c r="BT198" s="205"/>
      <c r="BU198" s="205"/>
      <c r="BV198" s="205"/>
      <c r="BW198" s="205">
        <f>AT198</f>
        <v>142700</v>
      </c>
      <c r="BX198" s="205"/>
      <c r="BY198" s="205"/>
      <c r="BZ198" s="205"/>
      <c r="CA198" s="205"/>
      <c r="CB198" s="205"/>
      <c r="CC198" s="205"/>
      <c r="CD198" s="205"/>
      <c r="CE198" s="205"/>
      <c r="CF198" s="205"/>
      <c r="CG198" s="205"/>
      <c r="CH198" s="23" t="e">
        <f t="shared" si="15"/>
        <v>#VALUE!</v>
      </c>
      <c r="CJ198" s="90"/>
      <c r="CK198" s="90"/>
      <c r="CL198" s="90"/>
      <c r="CM198" s="91"/>
      <c r="CN198" s="91"/>
      <c r="CO198" s="91"/>
      <c r="CP198" s="92"/>
      <c r="CQ198" s="92"/>
      <c r="CR198" s="92"/>
      <c r="CS198" s="92"/>
      <c r="CT198" s="92"/>
      <c r="CU198" s="92"/>
      <c r="CV198" s="92"/>
      <c r="CW198" s="92"/>
      <c r="CX198" s="92"/>
      <c r="CY198" s="92"/>
      <c r="CZ198" s="92"/>
      <c r="DA198" s="92"/>
      <c r="DB198" s="93"/>
      <c r="DC198" s="93"/>
      <c r="DD198" s="93"/>
      <c r="DE198" s="93"/>
      <c r="DF198" s="93"/>
      <c r="DG198" s="93"/>
      <c r="DH198" s="93"/>
      <c r="DI198" s="93"/>
      <c r="DJ198" s="93"/>
      <c r="DK198" s="93"/>
      <c r="DL198" s="93"/>
      <c r="DM198" s="93"/>
      <c r="DN198" s="93"/>
      <c r="DO198" s="93"/>
      <c r="DP198" s="93"/>
      <c r="DQ198" s="93"/>
      <c r="DR198" s="93"/>
      <c r="DS198" s="93"/>
      <c r="DT198" s="93"/>
      <c r="DU198" s="93"/>
      <c r="DV198" s="93"/>
      <c r="DW198" s="93"/>
      <c r="DX198" s="93"/>
      <c r="DY198" s="93"/>
    </row>
    <row r="199" spans="1:129" s="89" customFormat="1" ht="36" customHeight="1">
      <c r="A199" s="113" t="s">
        <v>139</v>
      </c>
      <c r="B199" s="113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  <c r="Y199" s="113"/>
      <c r="Z199" s="113"/>
      <c r="AA199" s="113"/>
      <c r="AB199" s="113"/>
      <c r="AC199" s="113"/>
      <c r="AD199" s="113"/>
      <c r="AE199" s="206">
        <v>200</v>
      </c>
      <c r="AF199" s="206"/>
      <c r="AG199" s="206"/>
      <c r="AH199" s="206"/>
      <c r="AI199" s="206"/>
      <c r="AJ199" s="206"/>
      <c r="AK199" s="202" t="s">
        <v>155</v>
      </c>
      <c r="AL199" s="202"/>
      <c r="AM199" s="202"/>
      <c r="AN199" s="202"/>
      <c r="AO199" s="202"/>
      <c r="AP199" s="202"/>
      <c r="AQ199" s="202"/>
      <c r="AR199" s="202"/>
      <c r="AS199" s="202"/>
      <c r="AT199" s="205">
        <f>AT200</f>
        <v>2666000</v>
      </c>
      <c r="AU199" s="205"/>
      <c r="AV199" s="205"/>
      <c r="AW199" s="205"/>
      <c r="AX199" s="205"/>
      <c r="AY199" s="205"/>
      <c r="AZ199" s="205"/>
      <c r="BA199" s="205"/>
      <c r="BB199" s="205"/>
      <c r="BC199" s="205"/>
      <c r="BD199" s="205"/>
      <c r="BE199" s="205"/>
      <c r="BF199" s="205"/>
      <c r="BG199" s="205"/>
      <c r="BH199" s="205"/>
      <c r="BI199" s="205"/>
      <c r="BJ199" s="205"/>
      <c r="BK199" s="205">
        <f t="shared" si="17"/>
        <v>754309.22</v>
      </c>
      <c r="BL199" s="205"/>
      <c r="BM199" s="205"/>
      <c r="BN199" s="205"/>
      <c r="BO199" s="205"/>
      <c r="BP199" s="205"/>
      <c r="BQ199" s="205"/>
      <c r="BR199" s="205"/>
      <c r="BS199" s="205"/>
      <c r="BT199" s="205"/>
      <c r="BU199" s="205"/>
      <c r="BV199" s="205"/>
      <c r="BW199" s="205">
        <f aca="true" t="shared" si="18" ref="BW199:BW219">AT199-BK199</f>
        <v>1911690.78</v>
      </c>
      <c r="BX199" s="205"/>
      <c r="BY199" s="205"/>
      <c r="BZ199" s="205"/>
      <c r="CA199" s="205"/>
      <c r="CB199" s="205"/>
      <c r="CC199" s="205"/>
      <c r="CD199" s="205"/>
      <c r="CE199" s="205"/>
      <c r="CF199" s="205"/>
      <c r="CG199" s="205"/>
      <c r="CH199" s="23">
        <f t="shared" si="15"/>
        <v>28.293669167291824</v>
      </c>
      <c r="CJ199" s="90"/>
      <c r="CK199" s="90"/>
      <c r="CL199" s="90"/>
      <c r="CM199" s="91"/>
      <c r="CN199" s="91"/>
      <c r="CO199" s="91"/>
      <c r="CP199" s="92"/>
      <c r="CQ199" s="92"/>
      <c r="CR199" s="92"/>
      <c r="CS199" s="92"/>
      <c r="CT199" s="92"/>
      <c r="CU199" s="92"/>
      <c r="CV199" s="92"/>
      <c r="CW199" s="92"/>
      <c r="CX199" s="92"/>
      <c r="CY199" s="92"/>
      <c r="CZ199" s="92"/>
      <c r="DA199" s="92"/>
      <c r="DB199" s="93"/>
      <c r="DC199" s="93"/>
      <c r="DD199" s="93"/>
      <c r="DE199" s="93"/>
      <c r="DF199" s="93"/>
      <c r="DG199" s="93"/>
      <c r="DH199" s="93"/>
      <c r="DI199" s="93"/>
      <c r="DJ199" s="93"/>
      <c r="DK199" s="93"/>
      <c r="DL199" s="93"/>
      <c r="DM199" s="93"/>
      <c r="DN199" s="93"/>
      <c r="DO199" s="93"/>
      <c r="DP199" s="93"/>
      <c r="DQ199" s="93"/>
      <c r="DR199" s="93"/>
      <c r="DS199" s="93"/>
      <c r="DT199" s="93"/>
      <c r="DU199" s="93"/>
      <c r="DV199" s="93"/>
      <c r="DW199" s="93"/>
      <c r="DX199" s="93"/>
      <c r="DY199" s="93"/>
    </row>
    <row r="200" spans="1:129" s="89" customFormat="1" ht="60.75" customHeight="1">
      <c r="A200" s="113" t="s">
        <v>140</v>
      </c>
      <c r="B200" s="113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  <c r="X200" s="113"/>
      <c r="Y200" s="113"/>
      <c r="Z200" s="113"/>
      <c r="AA200" s="113"/>
      <c r="AB200" s="113"/>
      <c r="AC200" s="113"/>
      <c r="AD200" s="113"/>
      <c r="AE200" s="206">
        <v>200</v>
      </c>
      <c r="AF200" s="206"/>
      <c r="AG200" s="206"/>
      <c r="AH200" s="206"/>
      <c r="AI200" s="206"/>
      <c r="AJ200" s="206"/>
      <c r="AK200" s="202" t="s">
        <v>156</v>
      </c>
      <c r="AL200" s="202"/>
      <c r="AM200" s="202"/>
      <c r="AN200" s="202"/>
      <c r="AO200" s="202"/>
      <c r="AP200" s="202"/>
      <c r="AQ200" s="202"/>
      <c r="AR200" s="202"/>
      <c r="AS200" s="202"/>
      <c r="AT200" s="205">
        <f>AT201</f>
        <v>2666000</v>
      </c>
      <c r="AU200" s="205"/>
      <c r="AV200" s="205"/>
      <c r="AW200" s="205"/>
      <c r="AX200" s="205"/>
      <c r="AY200" s="205"/>
      <c r="AZ200" s="205"/>
      <c r="BA200" s="205"/>
      <c r="BB200" s="205"/>
      <c r="BC200" s="205"/>
      <c r="BD200" s="205"/>
      <c r="BE200" s="205"/>
      <c r="BF200" s="205"/>
      <c r="BG200" s="205"/>
      <c r="BH200" s="205"/>
      <c r="BI200" s="205"/>
      <c r="BJ200" s="205"/>
      <c r="BK200" s="205">
        <f>BK201</f>
        <v>754309.22</v>
      </c>
      <c r="BL200" s="205"/>
      <c r="BM200" s="205"/>
      <c r="BN200" s="205"/>
      <c r="BO200" s="205"/>
      <c r="BP200" s="205"/>
      <c r="BQ200" s="205"/>
      <c r="BR200" s="205"/>
      <c r="BS200" s="205"/>
      <c r="BT200" s="205"/>
      <c r="BU200" s="205"/>
      <c r="BV200" s="205"/>
      <c r="BW200" s="205">
        <f t="shared" si="18"/>
        <v>1911690.78</v>
      </c>
      <c r="BX200" s="205"/>
      <c r="BY200" s="205"/>
      <c r="BZ200" s="205"/>
      <c r="CA200" s="205"/>
      <c r="CB200" s="205"/>
      <c r="CC200" s="205"/>
      <c r="CD200" s="205"/>
      <c r="CE200" s="205"/>
      <c r="CF200" s="205"/>
      <c r="CG200" s="205"/>
      <c r="CH200" s="23">
        <f t="shared" si="15"/>
        <v>28.293669167291824</v>
      </c>
      <c r="CJ200" s="90"/>
      <c r="CK200" s="90"/>
      <c r="CL200" s="90"/>
      <c r="CM200" s="91"/>
      <c r="CN200" s="91"/>
      <c r="CO200" s="91"/>
      <c r="CP200" s="92"/>
      <c r="CQ200" s="92"/>
      <c r="CR200" s="92"/>
      <c r="CS200" s="92"/>
      <c r="CT200" s="92"/>
      <c r="CU200" s="92"/>
      <c r="CV200" s="92"/>
      <c r="CW200" s="92"/>
      <c r="CX200" s="92"/>
      <c r="CY200" s="92"/>
      <c r="CZ200" s="92"/>
      <c r="DA200" s="92"/>
      <c r="DB200" s="93"/>
      <c r="DC200" s="93"/>
      <c r="DD200" s="93"/>
      <c r="DE200" s="93"/>
      <c r="DF200" s="93"/>
      <c r="DG200" s="93"/>
      <c r="DH200" s="93"/>
      <c r="DI200" s="93"/>
      <c r="DJ200" s="93"/>
      <c r="DK200" s="93"/>
      <c r="DL200" s="93"/>
      <c r="DM200" s="93"/>
      <c r="DN200" s="93"/>
      <c r="DO200" s="93"/>
      <c r="DP200" s="93"/>
      <c r="DQ200" s="93"/>
      <c r="DR200" s="93"/>
      <c r="DS200" s="93"/>
      <c r="DT200" s="93"/>
      <c r="DU200" s="93"/>
      <c r="DV200" s="93"/>
      <c r="DW200" s="93"/>
      <c r="DX200" s="93"/>
      <c r="DY200" s="93"/>
    </row>
    <row r="201" spans="1:129" s="89" customFormat="1" ht="60" customHeight="1">
      <c r="A201" s="113" t="s">
        <v>141</v>
      </c>
      <c r="B201" s="113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  <c r="Y201" s="113"/>
      <c r="Z201" s="113"/>
      <c r="AA201" s="113"/>
      <c r="AB201" s="113"/>
      <c r="AC201" s="113"/>
      <c r="AD201" s="113"/>
      <c r="AE201" s="206">
        <v>200</v>
      </c>
      <c r="AF201" s="206"/>
      <c r="AG201" s="206"/>
      <c r="AH201" s="206"/>
      <c r="AI201" s="206"/>
      <c r="AJ201" s="206"/>
      <c r="AK201" s="202" t="s">
        <v>157</v>
      </c>
      <c r="AL201" s="202"/>
      <c r="AM201" s="202"/>
      <c r="AN201" s="202"/>
      <c r="AO201" s="202"/>
      <c r="AP201" s="202"/>
      <c r="AQ201" s="202"/>
      <c r="AR201" s="202"/>
      <c r="AS201" s="202"/>
      <c r="AT201" s="205">
        <f>AT202</f>
        <v>2666000</v>
      </c>
      <c r="AU201" s="205"/>
      <c r="AV201" s="205"/>
      <c r="AW201" s="205"/>
      <c r="AX201" s="205"/>
      <c r="AY201" s="205"/>
      <c r="AZ201" s="205"/>
      <c r="BA201" s="205"/>
      <c r="BB201" s="205"/>
      <c r="BC201" s="205"/>
      <c r="BD201" s="205"/>
      <c r="BE201" s="205"/>
      <c r="BF201" s="205"/>
      <c r="BG201" s="205"/>
      <c r="BH201" s="205"/>
      <c r="BI201" s="205"/>
      <c r="BJ201" s="205"/>
      <c r="BK201" s="205">
        <f t="shared" si="17"/>
        <v>754309.22</v>
      </c>
      <c r="BL201" s="205"/>
      <c r="BM201" s="205"/>
      <c r="BN201" s="205"/>
      <c r="BO201" s="205"/>
      <c r="BP201" s="205"/>
      <c r="BQ201" s="205"/>
      <c r="BR201" s="205"/>
      <c r="BS201" s="205"/>
      <c r="BT201" s="205"/>
      <c r="BU201" s="205"/>
      <c r="BV201" s="205"/>
      <c r="BW201" s="205">
        <f t="shared" si="18"/>
        <v>1911690.78</v>
      </c>
      <c r="BX201" s="205"/>
      <c r="BY201" s="205"/>
      <c r="BZ201" s="205"/>
      <c r="CA201" s="205"/>
      <c r="CB201" s="205"/>
      <c r="CC201" s="205"/>
      <c r="CD201" s="205"/>
      <c r="CE201" s="205"/>
      <c r="CF201" s="205"/>
      <c r="CG201" s="205"/>
      <c r="CH201" s="23">
        <f t="shared" si="15"/>
        <v>28.293669167291824</v>
      </c>
      <c r="CJ201" s="90"/>
      <c r="CK201" s="90"/>
      <c r="CL201" s="90"/>
      <c r="CM201" s="91"/>
      <c r="CN201" s="91"/>
      <c r="CO201" s="91"/>
      <c r="CP201" s="92"/>
      <c r="CQ201" s="92"/>
      <c r="CR201" s="92"/>
      <c r="CS201" s="92"/>
      <c r="CT201" s="92"/>
      <c r="CU201" s="92"/>
      <c r="CV201" s="92"/>
      <c r="CW201" s="92"/>
      <c r="CX201" s="92"/>
      <c r="CY201" s="92"/>
      <c r="CZ201" s="92"/>
      <c r="DA201" s="92"/>
      <c r="DB201" s="93"/>
      <c r="DC201" s="93"/>
      <c r="DD201" s="93"/>
      <c r="DE201" s="93"/>
      <c r="DF201" s="93"/>
      <c r="DG201" s="93"/>
      <c r="DH201" s="93"/>
      <c r="DI201" s="93"/>
      <c r="DJ201" s="93"/>
      <c r="DK201" s="93"/>
      <c r="DL201" s="93"/>
      <c r="DM201" s="93"/>
      <c r="DN201" s="93"/>
      <c r="DO201" s="93"/>
      <c r="DP201" s="93"/>
      <c r="DQ201" s="93"/>
      <c r="DR201" s="93"/>
      <c r="DS201" s="93"/>
      <c r="DT201" s="93"/>
      <c r="DU201" s="93"/>
      <c r="DV201" s="93"/>
      <c r="DW201" s="93"/>
      <c r="DX201" s="93"/>
      <c r="DY201" s="93"/>
    </row>
    <row r="202" spans="1:129" s="89" customFormat="1" ht="23.25" customHeight="1">
      <c r="A202" s="113" t="s">
        <v>145</v>
      </c>
      <c r="B202" s="113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  <c r="Y202" s="113"/>
      <c r="Z202" s="113"/>
      <c r="AA202" s="113"/>
      <c r="AB202" s="113"/>
      <c r="AC202" s="113"/>
      <c r="AD202" s="113"/>
      <c r="AE202" s="206">
        <v>200</v>
      </c>
      <c r="AF202" s="206"/>
      <c r="AG202" s="206"/>
      <c r="AH202" s="206"/>
      <c r="AI202" s="206"/>
      <c r="AJ202" s="206"/>
      <c r="AK202" s="202" t="s">
        <v>158</v>
      </c>
      <c r="AL202" s="202"/>
      <c r="AM202" s="202"/>
      <c r="AN202" s="202"/>
      <c r="AO202" s="202"/>
      <c r="AP202" s="202"/>
      <c r="AQ202" s="202"/>
      <c r="AR202" s="202"/>
      <c r="AS202" s="202"/>
      <c r="AT202" s="205">
        <f>AT203+AT206</f>
        <v>2666000</v>
      </c>
      <c r="AU202" s="205"/>
      <c r="AV202" s="205"/>
      <c r="AW202" s="205"/>
      <c r="AX202" s="205"/>
      <c r="AY202" s="205"/>
      <c r="AZ202" s="205"/>
      <c r="BA202" s="205"/>
      <c r="BB202" s="205"/>
      <c r="BC202" s="205"/>
      <c r="BD202" s="205"/>
      <c r="BE202" s="205"/>
      <c r="BF202" s="205"/>
      <c r="BG202" s="205"/>
      <c r="BH202" s="205"/>
      <c r="BI202" s="205"/>
      <c r="BJ202" s="205"/>
      <c r="BK202" s="205">
        <f>BK203+BK206</f>
        <v>754309.22</v>
      </c>
      <c r="BL202" s="205"/>
      <c r="BM202" s="205"/>
      <c r="BN202" s="205"/>
      <c r="BO202" s="205"/>
      <c r="BP202" s="205"/>
      <c r="BQ202" s="205"/>
      <c r="BR202" s="205"/>
      <c r="BS202" s="205"/>
      <c r="BT202" s="205"/>
      <c r="BU202" s="205"/>
      <c r="BV202" s="205"/>
      <c r="BW202" s="205">
        <f t="shared" si="18"/>
        <v>1911690.78</v>
      </c>
      <c r="BX202" s="205"/>
      <c r="BY202" s="205"/>
      <c r="BZ202" s="205"/>
      <c r="CA202" s="205"/>
      <c r="CB202" s="205"/>
      <c r="CC202" s="205"/>
      <c r="CD202" s="205"/>
      <c r="CE202" s="205"/>
      <c r="CF202" s="205"/>
      <c r="CG202" s="205"/>
      <c r="CH202" s="23">
        <f t="shared" si="15"/>
        <v>28.293669167291824</v>
      </c>
      <c r="CJ202" s="90"/>
      <c r="CK202" s="90"/>
      <c r="CL202" s="90"/>
      <c r="CM202" s="91"/>
      <c r="CN202" s="91"/>
      <c r="CO202" s="91"/>
      <c r="CP202" s="92"/>
      <c r="CQ202" s="92"/>
      <c r="CR202" s="92"/>
      <c r="CS202" s="92"/>
      <c r="CT202" s="92"/>
      <c r="CU202" s="92"/>
      <c r="CV202" s="92"/>
      <c r="CW202" s="92"/>
      <c r="CX202" s="92"/>
      <c r="CY202" s="92"/>
      <c r="CZ202" s="92"/>
      <c r="DA202" s="92"/>
      <c r="DB202" s="93"/>
      <c r="DC202" s="93"/>
      <c r="DD202" s="93"/>
      <c r="DE202" s="93"/>
      <c r="DF202" s="93"/>
      <c r="DG202" s="93"/>
      <c r="DH202" s="93"/>
      <c r="DI202" s="93"/>
      <c r="DJ202" s="93"/>
      <c r="DK202" s="93"/>
      <c r="DL202" s="93"/>
      <c r="DM202" s="93"/>
      <c r="DN202" s="93"/>
      <c r="DO202" s="93"/>
      <c r="DP202" s="93"/>
      <c r="DQ202" s="93"/>
      <c r="DR202" s="93"/>
      <c r="DS202" s="93"/>
      <c r="DT202" s="93"/>
      <c r="DU202" s="93"/>
      <c r="DV202" s="93"/>
      <c r="DW202" s="93"/>
      <c r="DX202" s="93"/>
      <c r="DY202" s="93"/>
    </row>
    <row r="203" spans="1:129" s="89" customFormat="1" ht="72.75" customHeight="1">
      <c r="A203" s="113" t="s">
        <v>144</v>
      </c>
      <c r="B203" s="113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  <c r="Y203" s="113"/>
      <c r="Z203" s="113"/>
      <c r="AA203" s="113"/>
      <c r="AB203" s="113"/>
      <c r="AC203" s="113"/>
      <c r="AD203" s="113"/>
      <c r="AE203" s="206">
        <v>200</v>
      </c>
      <c r="AF203" s="206"/>
      <c r="AG203" s="206"/>
      <c r="AH203" s="206"/>
      <c r="AI203" s="206"/>
      <c r="AJ203" s="206"/>
      <c r="AK203" s="202" t="s">
        <v>159</v>
      </c>
      <c r="AL203" s="202"/>
      <c r="AM203" s="202"/>
      <c r="AN203" s="202"/>
      <c r="AO203" s="202"/>
      <c r="AP203" s="202"/>
      <c r="AQ203" s="202"/>
      <c r="AR203" s="202"/>
      <c r="AS203" s="202"/>
      <c r="AT203" s="205">
        <f>AT204</f>
        <v>2126000</v>
      </c>
      <c r="AU203" s="205"/>
      <c r="AV203" s="205"/>
      <c r="AW203" s="205"/>
      <c r="AX203" s="205"/>
      <c r="AY203" s="205"/>
      <c r="AZ203" s="205"/>
      <c r="BA203" s="205"/>
      <c r="BB203" s="205"/>
      <c r="BC203" s="205"/>
      <c r="BD203" s="205"/>
      <c r="BE203" s="205"/>
      <c r="BF203" s="205"/>
      <c r="BG203" s="205"/>
      <c r="BH203" s="205"/>
      <c r="BI203" s="205"/>
      <c r="BJ203" s="205"/>
      <c r="BK203" s="205">
        <f t="shared" si="17"/>
        <v>677009.22</v>
      </c>
      <c r="BL203" s="205"/>
      <c r="BM203" s="205"/>
      <c r="BN203" s="205"/>
      <c r="BO203" s="205"/>
      <c r="BP203" s="205"/>
      <c r="BQ203" s="205"/>
      <c r="BR203" s="205"/>
      <c r="BS203" s="205"/>
      <c r="BT203" s="205"/>
      <c r="BU203" s="205"/>
      <c r="BV203" s="205"/>
      <c r="BW203" s="205">
        <f t="shared" si="18"/>
        <v>1448990.78</v>
      </c>
      <c r="BX203" s="205"/>
      <c r="BY203" s="205"/>
      <c r="BZ203" s="205"/>
      <c r="CA203" s="205"/>
      <c r="CB203" s="205"/>
      <c r="CC203" s="205"/>
      <c r="CD203" s="205"/>
      <c r="CE203" s="205"/>
      <c r="CF203" s="205"/>
      <c r="CG203" s="205"/>
      <c r="CH203" s="23">
        <f t="shared" si="15"/>
        <v>31.844271872060204</v>
      </c>
      <c r="CJ203" s="90"/>
      <c r="CK203" s="90"/>
      <c r="CL203" s="90"/>
      <c r="CM203" s="91"/>
      <c r="CN203" s="91"/>
      <c r="CO203" s="91"/>
      <c r="CP203" s="92"/>
      <c r="CQ203" s="92"/>
      <c r="CR203" s="92"/>
      <c r="CS203" s="92"/>
      <c r="CT203" s="92"/>
      <c r="CU203" s="92"/>
      <c r="CV203" s="92"/>
      <c r="CW203" s="92"/>
      <c r="CX203" s="92"/>
      <c r="CY203" s="92"/>
      <c r="CZ203" s="92"/>
      <c r="DA203" s="92"/>
      <c r="DB203" s="93"/>
      <c r="DC203" s="93"/>
      <c r="DD203" s="93"/>
      <c r="DE203" s="93"/>
      <c r="DF203" s="93"/>
      <c r="DG203" s="93"/>
      <c r="DH203" s="93"/>
      <c r="DI203" s="93"/>
      <c r="DJ203" s="93"/>
      <c r="DK203" s="93"/>
      <c r="DL203" s="93"/>
      <c r="DM203" s="93"/>
      <c r="DN203" s="93"/>
      <c r="DO203" s="93"/>
      <c r="DP203" s="93"/>
      <c r="DQ203" s="93"/>
      <c r="DR203" s="93"/>
      <c r="DS203" s="93"/>
      <c r="DT203" s="93"/>
      <c r="DU203" s="93"/>
      <c r="DV203" s="93"/>
      <c r="DW203" s="93"/>
      <c r="DX203" s="93"/>
      <c r="DY203" s="93"/>
    </row>
    <row r="204" spans="1:129" s="89" customFormat="1" ht="36" customHeight="1">
      <c r="A204" s="113" t="s">
        <v>143</v>
      </c>
      <c r="B204" s="113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  <c r="Y204" s="113"/>
      <c r="Z204" s="113"/>
      <c r="AA204" s="113"/>
      <c r="AB204" s="113"/>
      <c r="AC204" s="113"/>
      <c r="AD204" s="113"/>
      <c r="AE204" s="206">
        <v>200</v>
      </c>
      <c r="AF204" s="206"/>
      <c r="AG204" s="206"/>
      <c r="AH204" s="206"/>
      <c r="AI204" s="206"/>
      <c r="AJ204" s="206"/>
      <c r="AK204" s="202" t="s">
        <v>160</v>
      </c>
      <c r="AL204" s="202"/>
      <c r="AM204" s="202"/>
      <c r="AN204" s="202"/>
      <c r="AO204" s="202"/>
      <c r="AP204" s="202"/>
      <c r="AQ204" s="202"/>
      <c r="AR204" s="202"/>
      <c r="AS204" s="202"/>
      <c r="AT204" s="205">
        <f>AT205</f>
        <v>2126000</v>
      </c>
      <c r="AU204" s="205"/>
      <c r="AV204" s="205"/>
      <c r="AW204" s="205"/>
      <c r="AX204" s="205"/>
      <c r="AY204" s="205"/>
      <c r="AZ204" s="205"/>
      <c r="BA204" s="205"/>
      <c r="BB204" s="205"/>
      <c r="BC204" s="205"/>
      <c r="BD204" s="205"/>
      <c r="BE204" s="205"/>
      <c r="BF204" s="205"/>
      <c r="BG204" s="205"/>
      <c r="BH204" s="205"/>
      <c r="BI204" s="205"/>
      <c r="BJ204" s="205"/>
      <c r="BK204" s="205">
        <f t="shared" si="17"/>
        <v>677009.22</v>
      </c>
      <c r="BL204" s="205"/>
      <c r="BM204" s="205"/>
      <c r="BN204" s="205"/>
      <c r="BO204" s="205"/>
      <c r="BP204" s="205"/>
      <c r="BQ204" s="205"/>
      <c r="BR204" s="205"/>
      <c r="BS204" s="205"/>
      <c r="BT204" s="205"/>
      <c r="BU204" s="205"/>
      <c r="BV204" s="205"/>
      <c r="BW204" s="205">
        <f t="shared" si="18"/>
        <v>1448990.78</v>
      </c>
      <c r="BX204" s="205"/>
      <c r="BY204" s="205"/>
      <c r="BZ204" s="205"/>
      <c r="CA204" s="205"/>
      <c r="CB204" s="205"/>
      <c r="CC204" s="205"/>
      <c r="CD204" s="205"/>
      <c r="CE204" s="205"/>
      <c r="CF204" s="205"/>
      <c r="CG204" s="205"/>
      <c r="CH204" s="23">
        <f t="shared" si="15"/>
        <v>31.844271872060204</v>
      </c>
      <c r="CJ204" s="90"/>
      <c r="CK204" s="90"/>
      <c r="CL204" s="90"/>
      <c r="CM204" s="91"/>
      <c r="CN204" s="91"/>
      <c r="CO204" s="91"/>
      <c r="CP204" s="92"/>
      <c r="CQ204" s="92"/>
      <c r="CR204" s="92"/>
      <c r="CS204" s="92"/>
      <c r="CT204" s="92"/>
      <c r="CU204" s="92"/>
      <c r="CV204" s="92"/>
      <c r="CW204" s="92"/>
      <c r="CX204" s="92"/>
      <c r="CY204" s="92"/>
      <c r="CZ204" s="92"/>
      <c r="DA204" s="92"/>
      <c r="DB204" s="93"/>
      <c r="DC204" s="93"/>
      <c r="DD204" s="93"/>
      <c r="DE204" s="93"/>
      <c r="DF204" s="93"/>
      <c r="DG204" s="93"/>
      <c r="DH204" s="93"/>
      <c r="DI204" s="93"/>
      <c r="DJ204" s="93"/>
      <c r="DK204" s="93"/>
      <c r="DL204" s="93"/>
      <c r="DM204" s="93"/>
      <c r="DN204" s="93"/>
      <c r="DO204" s="93"/>
      <c r="DP204" s="93"/>
      <c r="DQ204" s="93"/>
      <c r="DR204" s="93"/>
      <c r="DS204" s="93"/>
      <c r="DT204" s="93"/>
      <c r="DU204" s="93"/>
      <c r="DV204" s="93"/>
      <c r="DW204" s="93"/>
      <c r="DX204" s="93"/>
      <c r="DY204" s="93"/>
    </row>
    <row r="205" spans="1:129" s="89" customFormat="1" ht="41.25" customHeight="1">
      <c r="A205" s="113" t="s">
        <v>142</v>
      </c>
      <c r="B205" s="113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  <c r="Y205" s="113"/>
      <c r="Z205" s="113"/>
      <c r="AA205" s="113"/>
      <c r="AB205" s="113"/>
      <c r="AC205" s="113"/>
      <c r="AD205" s="113"/>
      <c r="AE205" s="206">
        <v>200</v>
      </c>
      <c r="AF205" s="206"/>
      <c r="AG205" s="206"/>
      <c r="AH205" s="206"/>
      <c r="AI205" s="206"/>
      <c r="AJ205" s="206"/>
      <c r="AK205" s="202" t="s">
        <v>161</v>
      </c>
      <c r="AL205" s="202"/>
      <c r="AM205" s="202"/>
      <c r="AN205" s="202"/>
      <c r="AO205" s="202"/>
      <c r="AP205" s="202"/>
      <c r="AQ205" s="202"/>
      <c r="AR205" s="202"/>
      <c r="AS205" s="202"/>
      <c r="AT205" s="205">
        <v>2126000</v>
      </c>
      <c r="AU205" s="205"/>
      <c r="AV205" s="205"/>
      <c r="AW205" s="205"/>
      <c r="AX205" s="205"/>
      <c r="AY205" s="205"/>
      <c r="AZ205" s="205"/>
      <c r="BA205" s="205"/>
      <c r="BB205" s="205"/>
      <c r="BC205" s="205"/>
      <c r="BD205" s="205"/>
      <c r="BE205" s="205"/>
      <c r="BF205" s="205"/>
      <c r="BG205" s="205"/>
      <c r="BH205" s="205"/>
      <c r="BI205" s="205"/>
      <c r="BJ205" s="205"/>
      <c r="BK205" s="205">
        <v>677009.22</v>
      </c>
      <c r="BL205" s="205"/>
      <c r="BM205" s="205"/>
      <c r="BN205" s="205"/>
      <c r="BO205" s="205"/>
      <c r="BP205" s="205"/>
      <c r="BQ205" s="205"/>
      <c r="BR205" s="205"/>
      <c r="BS205" s="205"/>
      <c r="BT205" s="205"/>
      <c r="BU205" s="205"/>
      <c r="BV205" s="205"/>
      <c r="BW205" s="205">
        <f t="shared" si="18"/>
        <v>1448990.78</v>
      </c>
      <c r="BX205" s="205"/>
      <c r="BY205" s="205"/>
      <c r="BZ205" s="205"/>
      <c r="CA205" s="205"/>
      <c r="CB205" s="205"/>
      <c r="CC205" s="205"/>
      <c r="CD205" s="205"/>
      <c r="CE205" s="205"/>
      <c r="CF205" s="205"/>
      <c r="CG205" s="205"/>
      <c r="CH205" s="23">
        <f t="shared" si="15"/>
        <v>31.844271872060204</v>
      </c>
      <c r="CJ205" s="90"/>
      <c r="CK205" s="90"/>
      <c r="CL205" s="90"/>
      <c r="CM205" s="91"/>
      <c r="CN205" s="91"/>
      <c r="CO205" s="91"/>
      <c r="CP205" s="92"/>
      <c r="CQ205" s="92"/>
      <c r="CR205" s="92"/>
      <c r="CS205" s="92"/>
      <c r="CT205" s="92"/>
      <c r="CU205" s="92"/>
      <c r="CV205" s="92"/>
      <c r="CW205" s="92"/>
      <c r="CX205" s="92"/>
      <c r="CY205" s="92"/>
      <c r="CZ205" s="92"/>
      <c r="DA205" s="92"/>
      <c r="DB205" s="93"/>
      <c r="DC205" s="93"/>
      <c r="DD205" s="93"/>
      <c r="DE205" s="93"/>
      <c r="DF205" s="93"/>
      <c r="DG205" s="93"/>
      <c r="DH205" s="93"/>
      <c r="DI205" s="93"/>
      <c r="DJ205" s="93"/>
      <c r="DK205" s="93"/>
      <c r="DL205" s="93"/>
      <c r="DM205" s="93"/>
      <c r="DN205" s="93"/>
      <c r="DO205" s="93"/>
      <c r="DP205" s="93"/>
      <c r="DQ205" s="93"/>
      <c r="DR205" s="93"/>
      <c r="DS205" s="93"/>
      <c r="DT205" s="93"/>
      <c r="DU205" s="93"/>
      <c r="DV205" s="93"/>
      <c r="DW205" s="93"/>
      <c r="DX205" s="93"/>
      <c r="DY205" s="93"/>
    </row>
    <row r="206" spans="1:129" s="89" customFormat="1" ht="29.25" customHeight="1">
      <c r="A206" s="113" t="s">
        <v>151</v>
      </c>
      <c r="B206" s="113"/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  <c r="Y206" s="113"/>
      <c r="Z206" s="113"/>
      <c r="AA206" s="113"/>
      <c r="AB206" s="113"/>
      <c r="AC206" s="113"/>
      <c r="AD206" s="113"/>
      <c r="AE206" s="206">
        <v>200</v>
      </c>
      <c r="AF206" s="206"/>
      <c r="AG206" s="206"/>
      <c r="AH206" s="206"/>
      <c r="AI206" s="206"/>
      <c r="AJ206" s="206"/>
      <c r="AK206" s="202" t="s">
        <v>162</v>
      </c>
      <c r="AL206" s="202"/>
      <c r="AM206" s="202"/>
      <c r="AN206" s="202"/>
      <c r="AO206" s="202"/>
      <c r="AP206" s="202"/>
      <c r="AQ206" s="202"/>
      <c r="AR206" s="202"/>
      <c r="AS206" s="202"/>
      <c r="AT206" s="205">
        <f>AT207</f>
        <v>540000</v>
      </c>
      <c r="AU206" s="205"/>
      <c r="AV206" s="205"/>
      <c r="AW206" s="205"/>
      <c r="AX206" s="205"/>
      <c r="AY206" s="205"/>
      <c r="AZ206" s="205"/>
      <c r="BA206" s="205"/>
      <c r="BB206" s="205"/>
      <c r="BC206" s="205"/>
      <c r="BD206" s="205"/>
      <c r="BE206" s="205"/>
      <c r="BF206" s="205"/>
      <c r="BG206" s="205"/>
      <c r="BH206" s="205"/>
      <c r="BI206" s="205"/>
      <c r="BJ206" s="205"/>
      <c r="BK206" s="205">
        <f>BK207</f>
        <v>77300</v>
      </c>
      <c r="BL206" s="205"/>
      <c r="BM206" s="205"/>
      <c r="BN206" s="205"/>
      <c r="BO206" s="205"/>
      <c r="BP206" s="205"/>
      <c r="BQ206" s="205"/>
      <c r="BR206" s="205"/>
      <c r="BS206" s="205"/>
      <c r="BT206" s="205"/>
      <c r="BU206" s="205"/>
      <c r="BV206" s="205"/>
      <c r="BW206" s="205">
        <f t="shared" si="18"/>
        <v>462700</v>
      </c>
      <c r="BX206" s="205"/>
      <c r="BY206" s="205"/>
      <c r="BZ206" s="205"/>
      <c r="CA206" s="205"/>
      <c r="CB206" s="205"/>
      <c r="CC206" s="205"/>
      <c r="CD206" s="205"/>
      <c r="CE206" s="205"/>
      <c r="CF206" s="205"/>
      <c r="CG206" s="205"/>
      <c r="CH206" s="23">
        <f t="shared" si="15"/>
        <v>14.314814814814813</v>
      </c>
      <c r="CJ206" s="90"/>
      <c r="CK206" s="90"/>
      <c r="CL206" s="90"/>
      <c r="CM206" s="91"/>
      <c r="CN206" s="91"/>
      <c r="CO206" s="91"/>
      <c r="CP206" s="92"/>
      <c r="CQ206" s="92"/>
      <c r="CR206" s="92"/>
      <c r="CS206" s="92"/>
      <c r="CT206" s="92"/>
      <c r="CU206" s="92"/>
      <c r="CV206" s="92"/>
      <c r="CW206" s="92"/>
      <c r="CX206" s="92"/>
      <c r="CY206" s="92"/>
      <c r="CZ206" s="92"/>
      <c r="DA206" s="92"/>
      <c r="DB206" s="93"/>
      <c r="DC206" s="93"/>
      <c r="DD206" s="93"/>
      <c r="DE206" s="93"/>
      <c r="DF206" s="93"/>
      <c r="DG206" s="93"/>
      <c r="DH206" s="93"/>
      <c r="DI206" s="93"/>
      <c r="DJ206" s="93"/>
      <c r="DK206" s="93"/>
      <c r="DL206" s="93"/>
      <c r="DM206" s="93"/>
      <c r="DN206" s="93"/>
      <c r="DO206" s="93"/>
      <c r="DP206" s="93"/>
      <c r="DQ206" s="93"/>
      <c r="DR206" s="93"/>
      <c r="DS206" s="93"/>
      <c r="DT206" s="93"/>
      <c r="DU206" s="93"/>
      <c r="DV206" s="93"/>
      <c r="DW206" s="93"/>
      <c r="DX206" s="93"/>
      <c r="DY206" s="93"/>
    </row>
    <row r="207" spans="1:129" s="89" customFormat="1" ht="36" customHeight="1">
      <c r="A207" s="113" t="s">
        <v>143</v>
      </c>
      <c r="B207" s="113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  <c r="Y207" s="113"/>
      <c r="Z207" s="113"/>
      <c r="AA207" s="113"/>
      <c r="AB207" s="113"/>
      <c r="AC207" s="113"/>
      <c r="AD207" s="113"/>
      <c r="AE207" s="206">
        <v>200</v>
      </c>
      <c r="AF207" s="206"/>
      <c r="AG207" s="206"/>
      <c r="AH207" s="206"/>
      <c r="AI207" s="206"/>
      <c r="AJ207" s="206"/>
      <c r="AK207" s="202" t="s">
        <v>163</v>
      </c>
      <c r="AL207" s="202"/>
      <c r="AM207" s="202"/>
      <c r="AN207" s="202"/>
      <c r="AO207" s="202"/>
      <c r="AP207" s="202"/>
      <c r="AQ207" s="202"/>
      <c r="AR207" s="202"/>
      <c r="AS207" s="202"/>
      <c r="AT207" s="205">
        <f>AT208</f>
        <v>540000</v>
      </c>
      <c r="AU207" s="205"/>
      <c r="AV207" s="205"/>
      <c r="AW207" s="205"/>
      <c r="AX207" s="205"/>
      <c r="AY207" s="205"/>
      <c r="AZ207" s="205"/>
      <c r="BA207" s="205"/>
      <c r="BB207" s="205"/>
      <c r="BC207" s="205"/>
      <c r="BD207" s="205"/>
      <c r="BE207" s="205"/>
      <c r="BF207" s="205"/>
      <c r="BG207" s="205"/>
      <c r="BH207" s="205"/>
      <c r="BI207" s="205"/>
      <c r="BJ207" s="205"/>
      <c r="BK207" s="205">
        <f>BK208</f>
        <v>77300</v>
      </c>
      <c r="BL207" s="205"/>
      <c r="BM207" s="205"/>
      <c r="BN207" s="205"/>
      <c r="BO207" s="205"/>
      <c r="BP207" s="205"/>
      <c r="BQ207" s="205"/>
      <c r="BR207" s="205"/>
      <c r="BS207" s="205"/>
      <c r="BT207" s="205"/>
      <c r="BU207" s="205"/>
      <c r="BV207" s="205"/>
      <c r="BW207" s="205">
        <f t="shared" si="18"/>
        <v>462700</v>
      </c>
      <c r="BX207" s="205"/>
      <c r="BY207" s="205"/>
      <c r="BZ207" s="205"/>
      <c r="CA207" s="205"/>
      <c r="CB207" s="205"/>
      <c r="CC207" s="205"/>
      <c r="CD207" s="205"/>
      <c r="CE207" s="205"/>
      <c r="CF207" s="205"/>
      <c r="CG207" s="205"/>
      <c r="CH207" s="23">
        <f t="shared" si="15"/>
        <v>14.314814814814813</v>
      </c>
      <c r="CJ207" s="90"/>
      <c r="CK207" s="90"/>
      <c r="CL207" s="90"/>
      <c r="CM207" s="91"/>
      <c r="CN207" s="91"/>
      <c r="CO207" s="91"/>
      <c r="CP207" s="92"/>
      <c r="CQ207" s="92"/>
      <c r="CR207" s="92"/>
      <c r="CS207" s="92"/>
      <c r="CT207" s="92"/>
      <c r="CU207" s="92"/>
      <c r="CV207" s="92"/>
      <c r="CW207" s="92"/>
      <c r="CX207" s="92"/>
      <c r="CY207" s="92"/>
      <c r="CZ207" s="92"/>
      <c r="DA207" s="92"/>
      <c r="DB207" s="93"/>
      <c r="DC207" s="93"/>
      <c r="DD207" s="93"/>
      <c r="DE207" s="93"/>
      <c r="DF207" s="93"/>
      <c r="DG207" s="93"/>
      <c r="DH207" s="93"/>
      <c r="DI207" s="93"/>
      <c r="DJ207" s="93"/>
      <c r="DK207" s="93"/>
      <c r="DL207" s="93"/>
      <c r="DM207" s="93"/>
      <c r="DN207" s="93"/>
      <c r="DO207" s="93"/>
      <c r="DP207" s="93"/>
      <c r="DQ207" s="93"/>
      <c r="DR207" s="93"/>
      <c r="DS207" s="93"/>
      <c r="DT207" s="93"/>
      <c r="DU207" s="93"/>
      <c r="DV207" s="93"/>
      <c r="DW207" s="93"/>
      <c r="DX207" s="93"/>
      <c r="DY207" s="93"/>
    </row>
    <row r="208" spans="1:129" s="89" customFormat="1" ht="42" customHeight="1">
      <c r="A208" s="113" t="s">
        <v>142</v>
      </c>
      <c r="B208" s="113"/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  <c r="Y208" s="113"/>
      <c r="Z208" s="113"/>
      <c r="AA208" s="113"/>
      <c r="AB208" s="113"/>
      <c r="AC208" s="113"/>
      <c r="AD208" s="113"/>
      <c r="AE208" s="206">
        <v>200</v>
      </c>
      <c r="AF208" s="206"/>
      <c r="AG208" s="206"/>
      <c r="AH208" s="206"/>
      <c r="AI208" s="206"/>
      <c r="AJ208" s="206"/>
      <c r="AK208" s="202" t="s">
        <v>164</v>
      </c>
      <c r="AL208" s="202"/>
      <c r="AM208" s="202"/>
      <c r="AN208" s="202"/>
      <c r="AO208" s="202"/>
      <c r="AP208" s="202"/>
      <c r="AQ208" s="202"/>
      <c r="AR208" s="202"/>
      <c r="AS208" s="202"/>
      <c r="AT208" s="205">
        <v>540000</v>
      </c>
      <c r="AU208" s="205"/>
      <c r="AV208" s="205"/>
      <c r="AW208" s="205"/>
      <c r="AX208" s="205"/>
      <c r="AY208" s="205"/>
      <c r="AZ208" s="205"/>
      <c r="BA208" s="205"/>
      <c r="BB208" s="205"/>
      <c r="BC208" s="205"/>
      <c r="BD208" s="205"/>
      <c r="BE208" s="205"/>
      <c r="BF208" s="205"/>
      <c r="BG208" s="205"/>
      <c r="BH208" s="205"/>
      <c r="BI208" s="205"/>
      <c r="BJ208" s="205"/>
      <c r="BK208" s="205">
        <v>77300</v>
      </c>
      <c r="BL208" s="205"/>
      <c r="BM208" s="205"/>
      <c r="BN208" s="205"/>
      <c r="BO208" s="205"/>
      <c r="BP208" s="205"/>
      <c r="BQ208" s="205"/>
      <c r="BR208" s="205"/>
      <c r="BS208" s="205"/>
      <c r="BT208" s="205"/>
      <c r="BU208" s="205"/>
      <c r="BV208" s="205"/>
      <c r="BW208" s="205">
        <f t="shared" si="18"/>
        <v>462700</v>
      </c>
      <c r="BX208" s="205"/>
      <c r="BY208" s="205"/>
      <c r="BZ208" s="205"/>
      <c r="CA208" s="205"/>
      <c r="CB208" s="205"/>
      <c r="CC208" s="205"/>
      <c r="CD208" s="205"/>
      <c r="CE208" s="205"/>
      <c r="CF208" s="205"/>
      <c r="CG208" s="205"/>
      <c r="CH208" s="23">
        <f t="shared" si="15"/>
        <v>14.314814814814813</v>
      </c>
      <c r="CJ208" s="90"/>
      <c r="CK208" s="90"/>
      <c r="CL208" s="90"/>
      <c r="CM208" s="91"/>
      <c r="CN208" s="91"/>
      <c r="CO208" s="91"/>
      <c r="CP208" s="92"/>
      <c r="CQ208" s="92"/>
      <c r="CR208" s="92"/>
      <c r="CS208" s="92"/>
      <c r="CT208" s="92"/>
      <c r="CU208" s="92"/>
      <c r="CV208" s="92"/>
      <c r="CW208" s="92"/>
      <c r="CX208" s="92"/>
      <c r="CY208" s="92"/>
      <c r="CZ208" s="92"/>
      <c r="DA208" s="92"/>
      <c r="DB208" s="93"/>
      <c r="DC208" s="93"/>
      <c r="DD208" s="93"/>
      <c r="DE208" s="93"/>
      <c r="DF208" s="93"/>
      <c r="DG208" s="93"/>
      <c r="DH208" s="93"/>
      <c r="DI208" s="93"/>
      <c r="DJ208" s="93"/>
      <c r="DK208" s="93"/>
      <c r="DL208" s="93"/>
      <c r="DM208" s="93"/>
      <c r="DN208" s="93"/>
      <c r="DO208" s="93"/>
      <c r="DP208" s="93"/>
      <c r="DQ208" s="93"/>
      <c r="DR208" s="93"/>
      <c r="DS208" s="93"/>
      <c r="DT208" s="93"/>
      <c r="DU208" s="93"/>
      <c r="DV208" s="93"/>
      <c r="DW208" s="93"/>
      <c r="DX208" s="93"/>
      <c r="DY208" s="93"/>
    </row>
    <row r="209" spans="1:86" s="23" customFormat="1" ht="19.5" customHeight="1">
      <c r="A209" s="134" t="s">
        <v>147</v>
      </c>
      <c r="B209" s="134"/>
      <c r="C209" s="134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  <c r="T209" s="134"/>
      <c r="U209" s="134"/>
      <c r="V209" s="134"/>
      <c r="W209" s="134"/>
      <c r="X209" s="134"/>
      <c r="Y209" s="134"/>
      <c r="Z209" s="134"/>
      <c r="AA209" s="134"/>
      <c r="AB209" s="134"/>
      <c r="AC209" s="134"/>
      <c r="AD209" s="134"/>
      <c r="AE209" s="201">
        <v>200</v>
      </c>
      <c r="AF209" s="201"/>
      <c r="AG209" s="201"/>
      <c r="AH209" s="201"/>
      <c r="AI209" s="201"/>
      <c r="AJ209" s="201"/>
      <c r="AK209" s="203" t="s">
        <v>146</v>
      </c>
      <c r="AL209" s="203"/>
      <c r="AM209" s="203"/>
      <c r="AN209" s="203"/>
      <c r="AO209" s="203"/>
      <c r="AP209" s="203"/>
      <c r="AQ209" s="203"/>
      <c r="AR209" s="203"/>
      <c r="AS209" s="203"/>
      <c r="AT209" s="234">
        <f>AT210</f>
        <v>212100</v>
      </c>
      <c r="AU209" s="234"/>
      <c r="AV209" s="234"/>
      <c r="AW209" s="234"/>
      <c r="AX209" s="234"/>
      <c r="AY209" s="234"/>
      <c r="AZ209" s="234"/>
      <c r="BA209" s="234"/>
      <c r="BB209" s="234"/>
      <c r="BC209" s="234"/>
      <c r="BD209" s="234"/>
      <c r="BE209" s="234"/>
      <c r="BF209" s="234"/>
      <c r="BG209" s="234"/>
      <c r="BH209" s="234"/>
      <c r="BI209" s="234"/>
      <c r="BJ209" s="234"/>
      <c r="BK209" s="234">
        <f>BK210</f>
        <v>64911.47</v>
      </c>
      <c r="BL209" s="234"/>
      <c r="BM209" s="234"/>
      <c r="BN209" s="234"/>
      <c r="BO209" s="234"/>
      <c r="BP209" s="234"/>
      <c r="BQ209" s="234"/>
      <c r="BR209" s="234"/>
      <c r="BS209" s="234"/>
      <c r="BT209" s="234"/>
      <c r="BU209" s="234"/>
      <c r="BV209" s="234"/>
      <c r="BW209" s="234">
        <f t="shared" si="18"/>
        <v>147188.53</v>
      </c>
      <c r="BX209" s="234"/>
      <c r="BY209" s="234"/>
      <c r="BZ209" s="234"/>
      <c r="CA209" s="234"/>
      <c r="CB209" s="234"/>
      <c r="CC209" s="234"/>
      <c r="CD209" s="234"/>
      <c r="CE209" s="234"/>
      <c r="CF209" s="234"/>
      <c r="CG209" s="234"/>
      <c r="CH209" s="23">
        <f t="shared" si="15"/>
        <v>30.604181989627534</v>
      </c>
    </row>
    <row r="210" spans="1:86" s="23" customFormat="1" ht="19.5" customHeight="1">
      <c r="A210" s="134" t="s">
        <v>397</v>
      </c>
      <c r="B210" s="134"/>
      <c r="C210" s="134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  <c r="T210" s="134"/>
      <c r="U210" s="134"/>
      <c r="V210" s="134"/>
      <c r="W210" s="134"/>
      <c r="X210" s="134"/>
      <c r="Y210" s="134"/>
      <c r="Z210" s="134"/>
      <c r="AA210" s="134"/>
      <c r="AB210" s="134"/>
      <c r="AC210" s="134"/>
      <c r="AD210" s="134"/>
      <c r="AE210" s="201">
        <v>200</v>
      </c>
      <c r="AF210" s="201"/>
      <c r="AG210" s="201"/>
      <c r="AH210" s="201"/>
      <c r="AI210" s="201"/>
      <c r="AJ210" s="201"/>
      <c r="AK210" s="203" t="s">
        <v>398</v>
      </c>
      <c r="AL210" s="203"/>
      <c r="AM210" s="203"/>
      <c r="AN210" s="203"/>
      <c r="AO210" s="203"/>
      <c r="AP210" s="203"/>
      <c r="AQ210" s="203"/>
      <c r="AR210" s="203"/>
      <c r="AS210" s="203"/>
      <c r="AT210" s="234">
        <f>AT211</f>
        <v>212100</v>
      </c>
      <c r="AU210" s="234"/>
      <c r="AV210" s="234"/>
      <c r="AW210" s="234"/>
      <c r="AX210" s="234"/>
      <c r="AY210" s="234"/>
      <c r="AZ210" s="234"/>
      <c r="BA210" s="234"/>
      <c r="BB210" s="234"/>
      <c r="BC210" s="234"/>
      <c r="BD210" s="234"/>
      <c r="BE210" s="234"/>
      <c r="BF210" s="234"/>
      <c r="BG210" s="234"/>
      <c r="BH210" s="234"/>
      <c r="BI210" s="234"/>
      <c r="BJ210" s="234"/>
      <c r="BK210" s="234">
        <f>BK211</f>
        <v>64911.47</v>
      </c>
      <c r="BL210" s="234"/>
      <c r="BM210" s="234"/>
      <c r="BN210" s="234"/>
      <c r="BO210" s="234"/>
      <c r="BP210" s="234"/>
      <c r="BQ210" s="234"/>
      <c r="BR210" s="234"/>
      <c r="BS210" s="234"/>
      <c r="BT210" s="234"/>
      <c r="BU210" s="234"/>
      <c r="BV210" s="234"/>
      <c r="BW210" s="234">
        <f t="shared" si="18"/>
        <v>147188.53</v>
      </c>
      <c r="BX210" s="234"/>
      <c r="BY210" s="234"/>
      <c r="BZ210" s="234"/>
      <c r="CA210" s="234"/>
      <c r="CB210" s="234"/>
      <c r="CC210" s="234"/>
      <c r="CD210" s="234"/>
      <c r="CE210" s="234"/>
      <c r="CF210" s="234"/>
      <c r="CG210" s="234"/>
      <c r="CH210" s="23">
        <f t="shared" si="15"/>
        <v>30.604181989627534</v>
      </c>
    </row>
    <row r="211" spans="1:86" s="28" customFormat="1" ht="27" customHeight="1">
      <c r="A211" s="113" t="s">
        <v>424</v>
      </c>
      <c r="B211" s="113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  <c r="Y211" s="113"/>
      <c r="Z211" s="113"/>
      <c r="AA211" s="113"/>
      <c r="AB211" s="113"/>
      <c r="AC211" s="113"/>
      <c r="AD211" s="113"/>
      <c r="AE211" s="201">
        <v>200</v>
      </c>
      <c r="AF211" s="201"/>
      <c r="AG211" s="201"/>
      <c r="AH211" s="201"/>
      <c r="AI211" s="201"/>
      <c r="AJ211" s="201"/>
      <c r="AK211" s="202" t="s">
        <v>167</v>
      </c>
      <c r="AL211" s="202"/>
      <c r="AM211" s="202"/>
      <c r="AN211" s="202"/>
      <c r="AO211" s="202"/>
      <c r="AP211" s="202"/>
      <c r="AQ211" s="202"/>
      <c r="AR211" s="202"/>
      <c r="AS211" s="202"/>
      <c r="AT211" s="205">
        <f>AT212</f>
        <v>212100</v>
      </c>
      <c r="AU211" s="205"/>
      <c r="AV211" s="205"/>
      <c r="AW211" s="205"/>
      <c r="AX211" s="205"/>
      <c r="AY211" s="205"/>
      <c r="AZ211" s="205"/>
      <c r="BA211" s="205"/>
      <c r="BB211" s="205"/>
      <c r="BC211" s="205"/>
      <c r="BD211" s="205"/>
      <c r="BE211" s="205"/>
      <c r="BF211" s="205"/>
      <c r="BG211" s="205"/>
      <c r="BH211" s="205"/>
      <c r="BI211" s="205"/>
      <c r="BJ211" s="205"/>
      <c r="BK211" s="205">
        <f>BK212</f>
        <v>64911.47</v>
      </c>
      <c r="BL211" s="205"/>
      <c r="BM211" s="205"/>
      <c r="BN211" s="205"/>
      <c r="BO211" s="205"/>
      <c r="BP211" s="205"/>
      <c r="BQ211" s="205"/>
      <c r="BR211" s="205"/>
      <c r="BS211" s="205"/>
      <c r="BT211" s="205"/>
      <c r="BU211" s="205"/>
      <c r="BV211" s="205"/>
      <c r="BW211" s="205">
        <f t="shared" si="18"/>
        <v>147188.53</v>
      </c>
      <c r="BX211" s="205"/>
      <c r="BY211" s="205"/>
      <c r="BZ211" s="205"/>
      <c r="CA211" s="205"/>
      <c r="CB211" s="205"/>
      <c r="CC211" s="205"/>
      <c r="CD211" s="205"/>
      <c r="CE211" s="205"/>
      <c r="CF211" s="205"/>
      <c r="CG211" s="205"/>
      <c r="CH211" s="23">
        <f t="shared" si="15"/>
        <v>30.604181989627534</v>
      </c>
    </row>
    <row r="212" spans="1:86" s="28" customFormat="1" ht="130.5" customHeight="1">
      <c r="A212" s="113" t="s">
        <v>168</v>
      </c>
      <c r="B212" s="113"/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  <c r="Y212" s="113"/>
      <c r="Z212" s="113"/>
      <c r="AA212" s="113"/>
      <c r="AB212" s="113"/>
      <c r="AC212" s="113"/>
      <c r="AD212" s="25"/>
      <c r="AE212" s="201">
        <v>200</v>
      </c>
      <c r="AF212" s="201"/>
      <c r="AG212" s="201"/>
      <c r="AH212" s="201"/>
      <c r="AI212" s="201"/>
      <c r="AJ212" s="201"/>
      <c r="AK212" s="202" t="s">
        <v>169</v>
      </c>
      <c r="AL212" s="202"/>
      <c r="AM212" s="202"/>
      <c r="AN212" s="202"/>
      <c r="AO212" s="202"/>
      <c r="AP212" s="202"/>
      <c r="AQ212" s="202"/>
      <c r="AR212" s="202"/>
      <c r="AS212" s="202"/>
      <c r="AT212" s="205">
        <f>AT213</f>
        <v>212100</v>
      </c>
      <c r="AU212" s="205"/>
      <c r="AV212" s="205"/>
      <c r="AW212" s="205"/>
      <c r="AX212" s="205"/>
      <c r="AY212" s="205"/>
      <c r="AZ212" s="205"/>
      <c r="BA212" s="205"/>
      <c r="BB212" s="205"/>
      <c r="BC212" s="205"/>
      <c r="BD212" s="205"/>
      <c r="BE212" s="205"/>
      <c r="BF212" s="205"/>
      <c r="BG212" s="205"/>
      <c r="BH212" s="205"/>
      <c r="BI212" s="205"/>
      <c r="BJ212" s="205"/>
      <c r="BK212" s="205">
        <f>BK213</f>
        <v>64911.47</v>
      </c>
      <c r="BL212" s="205"/>
      <c r="BM212" s="205"/>
      <c r="BN212" s="205"/>
      <c r="BO212" s="205"/>
      <c r="BP212" s="205"/>
      <c r="BQ212" s="205"/>
      <c r="BR212" s="205"/>
      <c r="BS212" s="205"/>
      <c r="BT212" s="205"/>
      <c r="BU212" s="205"/>
      <c r="BV212" s="205"/>
      <c r="BW212" s="205">
        <f t="shared" si="18"/>
        <v>147188.53</v>
      </c>
      <c r="BX212" s="205"/>
      <c r="BY212" s="205"/>
      <c r="BZ212" s="205"/>
      <c r="CA212" s="205"/>
      <c r="CB212" s="205"/>
      <c r="CC212" s="205"/>
      <c r="CD212" s="205"/>
      <c r="CE212" s="205"/>
      <c r="CF212" s="205"/>
      <c r="CG212" s="205"/>
      <c r="CH212" s="23">
        <f t="shared" si="15"/>
        <v>30.604181989627534</v>
      </c>
    </row>
    <row r="213" spans="1:86" s="28" customFormat="1" ht="28.5" customHeight="1">
      <c r="A213" s="113" t="s">
        <v>399</v>
      </c>
      <c r="B213" s="113"/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  <c r="X213" s="113"/>
      <c r="Y213" s="113"/>
      <c r="Z213" s="113"/>
      <c r="AA213" s="113"/>
      <c r="AB213" s="113"/>
      <c r="AC213" s="113"/>
      <c r="AD213" s="25"/>
      <c r="AE213" s="201">
        <v>200</v>
      </c>
      <c r="AF213" s="201"/>
      <c r="AG213" s="201"/>
      <c r="AH213" s="201"/>
      <c r="AI213" s="201"/>
      <c r="AJ213" s="201"/>
      <c r="AK213" s="202" t="s">
        <v>166</v>
      </c>
      <c r="AL213" s="202"/>
      <c r="AM213" s="202"/>
      <c r="AN213" s="202"/>
      <c r="AO213" s="202"/>
      <c r="AP213" s="202"/>
      <c r="AQ213" s="202"/>
      <c r="AR213" s="202"/>
      <c r="AS213" s="202"/>
      <c r="AT213" s="205">
        <f>AT214</f>
        <v>212100</v>
      </c>
      <c r="AU213" s="205"/>
      <c r="AV213" s="205"/>
      <c r="AW213" s="205"/>
      <c r="AX213" s="205"/>
      <c r="AY213" s="205"/>
      <c r="AZ213" s="205"/>
      <c r="BA213" s="205"/>
      <c r="BB213" s="205"/>
      <c r="BC213" s="205"/>
      <c r="BD213" s="205"/>
      <c r="BE213" s="205"/>
      <c r="BF213" s="205"/>
      <c r="BG213" s="205"/>
      <c r="BH213" s="205"/>
      <c r="BI213" s="205"/>
      <c r="BJ213" s="205"/>
      <c r="BK213" s="205">
        <f>BK214</f>
        <v>64911.47</v>
      </c>
      <c r="BL213" s="205"/>
      <c r="BM213" s="205"/>
      <c r="BN213" s="205"/>
      <c r="BO213" s="205"/>
      <c r="BP213" s="205"/>
      <c r="BQ213" s="205"/>
      <c r="BR213" s="205"/>
      <c r="BS213" s="205"/>
      <c r="BT213" s="205"/>
      <c r="BU213" s="205"/>
      <c r="BV213" s="205"/>
      <c r="BW213" s="205">
        <f t="shared" si="18"/>
        <v>147188.53</v>
      </c>
      <c r="BX213" s="205"/>
      <c r="BY213" s="205"/>
      <c r="BZ213" s="205"/>
      <c r="CA213" s="205"/>
      <c r="CB213" s="205"/>
      <c r="CC213" s="205"/>
      <c r="CD213" s="205"/>
      <c r="CE213" s="205"/>
      <c r="CF213" s="205"/>
      <c r="CG213" s="205"/>
      <c r="CH213" s="23">
        <f t="shared" si="15"/>
        <v>30.604181989627534</v>
      </c>
    </row>
    <row r="214" spans="1:86" s="28" customFormat="1" ht="42.75" customHeight="1">
      <c r="A214" s="113" t="s">
        <v>400</v>
      </c>
      <c r="B214" s="113"/>
      <c r="C214" s="113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  <c r="X214" s="113"/>
      <c r="Y214" s="113"/>
      <c r="Z214" s="113"/>
      <c r="AA214" s="113"/>
      <c r="AB214" s="113"/>
      <c r="AC214" s="113"/>
      <c r="AD214" s="25"/>
      <c r="AE214" s="201">
        <v>200</v>
      </c>
      <c r="AF214" s="201"/>
      <c r="AG214" s="201"/>
      <c r="AH214" s="201"/>
      <c r="AI214" s="201"/>
      <c r="AJ214" s="201"/>
      <c r="AK214" s="202" t="s">
        <v>165</v>
      </c>
      <c r="AL214" s="202"/>
      <c r="AM214" s="202"/>
      <c r="AN214" s="202"/>
      <c r="AO214" s="202"/>
      <c r="AP214" s="202"/>
      <c r="AQ214" s="202"/>
      <c r="AR214" s="202"/>
      <c r="AS214" s="202"/>
      <c r="AT214" s="205">
        <v>212100</v>
      </c>
      <c r="AU214" s="205"/>
      <c r="AV214" s="205"/>
      <c r="AW214" s="205"/>
      <c r="AX214" s="205"/>
      <c r="AY214" s="205"/>
      <c r="AZ214" s="205"/>
      <c r="BA214" s="205"/>
      <c r="BB214" s="205"/>
      <c r="BC214" s="205"/>
      <c r="BD214" s="205"/>
      <c r="BE214" s="205"/>
      <c r="BF214" s="205"/>
      <c r="BG214" s="205"/>
      <c r="BH214" s="205"/>
      <c r="BI214" s="205"/>
      <c r="BJ214" s="205"/>
      <c r="BK214" s="205">
        <v>64911.47</v>
      </c>
      <c r="BL214" s="205"/>
      <c r="BM214" s="205"/>
      <c r="BN214" s="205"/>
      <c r="BO214" s="205"/>
      <c r="BP214" s="205"/>
      <c r="BQ214" s="205"/>
      <c r="BR214" s="205"/>
      <c r="BS214" s="205"/>
      <c r="BT214" s="205"/>
      <c r="BU214" s="205"/>
      <c r="BV214" s="205"/>
      <c r="BW214" s="205">
        <f t="shared" si="18"/>
        <v>147188.53</v>
      </c>
      <c r="BX214" s="205"/>
      <c r="BY214" s="205"/>
      <c r="BZ214" s="205"/>
      <c r="CA214" s="205"/>
      <c r="CB214" s="205"/>
      <c r="CC214" s="205"/>
      <c r="CD214" s="205"/>
      <c r="CE214" s="205"/>
      <c r="CF214" s="205"/>
      <c r="CG214" s="205"/>
      <c r="CH214" s="23">
        <f t="shared" si="15"/>
        <v>30.604181989627534</v>
      </c>
    </row>
    <row r="215" spans="1:86" s="20" customFormat="1" ht="27" customHeight="1">
      <c r="A215" s="247" t="s">
        <v>392</v>
      </c>
      <c r="B215" s="247"/>
      <c r="C215" s="247"/>
      <c r="D215" s="247"/>
      <c r="E215" s="247"/>
      <c r="F215" s="247"/>
      <c r="G215" s="247"/>
      <c r="H215" s="247"/>
      <c r="I215" s="247"/>
      <c r="J215" s="247"/>
      <c r="K215" s="247"/>
      <c r="L215" s="247"/>
      <c r="M215" s="247"/>
      <c r="N215" s="247"/>
      <c r="O215" s="247"/>
      <c r="P215" s="247"/>
      <c r="Q215" s="247"/>
      <c r="R215" s="247"/>
      <c r="S215" s="247"/>
      <c r="T215" s="247"/>
      <c r="U215" s="247"/>
      <c r="V215" s="247"/>
      <c r="W215" s="247"/>
      <c r="X215" s="247"/>
      <c r="Y215" s="247"/>
      <c r="Z215" s="247"/>
      <c r="AA215" s="247"/>
      <c r="AB215" s="247"/>
      <c r="AC215" s="247"/>
      <c r="AD215" s="247"/>
      <c r="AE215" s="201">
        <v>200</v>
      </c>
      <c r="AF215" s="201"/>
      <c r="AG215" s="201"/>
      <c r="AH215" s="201"/>
      <c r="AI215" s="201"/>
      <c r="AJ215" s="201"/>
      <c r="AK215" s="203" t="s">
        <v>401</v>
      </c>
      <c r="AL215" s="203"/>
      <c r="AM215" s="203"/>
      <c r="AN215" s="203"/>
      <c r="AO215" s="203"/>
      <c r="AP215" s="203"/>
      <c r="AQ215" s="203"/>
      <c r="AR215" s="203"/>
      <c r="AS215" s="203"/>
      <c r="AT215" s="234">
        <f>AT216</f>
        <v>109000</v>
      </c>
      <c r="AU215" s="234"/>
      <c r="AV215" s="234"/>
      <c r="AW215" s="234"/>
      <c r="AX215" s="234"/>
      <c r="AY215" s="234"/>
      <c r="AZ215" s="234"/>
      <c r="BA215" s="234"/>
      <c r="BB215" s="234"/>
      <c r="BC215" s="234"/>
      <c r="BD215" s="234"/>
      <c r="BE215" s="234"/>
      <c r="BF215" s="234"/>
      <c r="BG215" s="234"/>
      <c r="BH215" s="234"/>
      <c r="BI215" s="234"/>
      <c r="BJ215" s="234"/>
      <c r="BK215" s="234">
        <f>BK216</f>
        <v>89203</v>
      </c>
      <c r="BL215" s="234"/>
      <c r="BM215" s="234"/>
      <c r="BN215" s="234"/>
      <c r="BO215" s="234"/>
      <c r="BP215" s="234"/>
      <c r="BQ215" s="234"/>
      <c r="BR215" s="234"/>
      <c r="BS215" s="234"/>
      <c r="BT215" s="234"/>
      <c r="BU215" s="234"/>
      <c r="BV215" s="234"/>
      <c r="BW215" s="234">
        <f t="shared" si="18"/>
        <v>19797</v>
      </c>
      <c r="BX215" s="234"/>
      <c r="BY215" s="234"/>
      <c r="BZ215" s="234"/>
      <c r="CA215" s="234"/>
      <c r="CB215" s="234"/>
      <c r="CC215" s="234"/>
      <c r="CD215" s="234"/>
      <c r="CE215" s="234"/>
      <c r="CF215" s="234"/>
      <c r="CG215" s="234"/>
      <c r="CH215" s="23">
        <f t="shared" si="15"/>
        <v>81.83761467889909</v>
      </c>
    </row>
    <row r="216" spans="1:86" s="28" customFormat="1" ht="34.5" customHeight="1">
      <c r="A216" s="200" t="s">
        <v>423</v>
      </c>
      <c r="B216" s="200"/>
      <c r="C216" s="200"/>
      <c r="D216" s="200"/>
      <c r="E216" s="200"/>
      <c r="F216" s="200"/>
      <c r="G216" s="200"/>
      <c r="H216" s="200"/>
      <c r="I216" s="200"/>
      <c r="J216" s="200"/>
      <c r="K216" s="200"/>
      <c r="L216" s="200"/>
      <c r="M216" s="200"/>
      <c r="N216" s="200"/>
      <c r="O216" s="200"/>
      <c r="P216" s="200"/>
      <c r="Q216" s="200"/>
      <c r="R216" s="200"/>
      <c r="S216" s="200"/>
      <c r="T216" s="200"/>
      <c r="U216" s="200"/>
      <c r="V216" s="200"/>
      <c r="W216" s="200"/>
      <c r="X216" s="200"/>
      <c r="Y216" s="200"/>
      <c r="Z216" s="200"/>
      <c r="AA216" s="200"/>
      <c r="AB216" s="200"/>
      <c r="AC216" s="200"/>
      <c r="AD216" s="200"/>
      <c r="AE216" s="206">
        <v>200</v>
      </c>
      <c r="AF216" s="206"/>
      <c r="AG216" s="206"/>
      <c r="AH216" s="206"/>
      <c r="AI216" s="206"/>
      <c r="AJ216" s="206"/>
      <c r="AK216" s="202" t="s">
        <v>422</v>
      </c>
      <c r="AL216" s="202"/>
      <c r="AM216" s="202"/>
      <c r="AN216" s="202"/>
      <c r="AO216" s="202"/>
      <c r="AP216" s="202"/>
      <c r="AQ216" s="202"/>
      <c r="AR216" s="202"/>
      <c r="AS216" s="202"/>
      <c r="AT216" s="205">
        <f>AT217</f>
        <v>109000</v>
      </c>
      <c r="AU216" s="205"/>
      <c r="AV216" s="205"/>
      <c r="AW216" s="205"/>
      <c r="AX216" s="205"/>
      <c r="AY216" s="205"/>
      <c r="AZ216" s="205"/>
      <c r="BA216" s="205"/>
      <c r="BB216" s="205"/>
      <c r="BC216" s="205"/>
      <c r="BD216" s="205"/>
      <c r="BE216" s="205"/>
      <c r="BF216" s="205"/>
      <c r="BG216" s="205"/>
      <c r="BH216" s="205"/>
      <c r="BI216" s="205"/>
      <c r="BJ216" s="205"/>
      <c r="BK216" s="205">
        <f>BK217</f>
        <v>89203</v>
      </c>
      <c r="BL216" s="205"/>
      <c r="BM216" s="205"/>
      <c r="BN216" s="205"/>
      <c r="BO216" s="205"/>
      <c r="BP216" s="205"/>
      <c r="BQ216" s="205"/>
      <c r="BR216" s="205"/>
      <c r="BS216" s="205"/>
      <c r="BT216" s="205"/>
      <c r="BU216" s="205"/>
      <c r="BV216" s="205"/>
      <c r="BW216" s="205">
        <f t="shared" si="18"/>
        <v>19797</v>
      </c>
      <c r="BX216" s="205"/>
      <c r="BY216" s="205"/>
      <c r="BZ216" s="205"/>
      <c r="CA216" s="205"/>
      <c r="CB216" s="205"/>
      <c r="CC216" s="205"/>
      <c r="CD216" s="205"/>
      <c r="CE216" s="205"/>
      <c r="CF216" s="205"/>
      <c r="CG216" s="205"/>
      <c r="CH216" s="23">
        <f t="shared" si="15"/>
        <v>81.83761467889909</v>
      </c>
    </row>
    <row r="217" spans="1:86" s="28" customFormat="1" ht="36.75" customHeight="1">
      <c r="A217" s="200" t="s">
        <v>424</v>
      </c>
      <c r="B217" s="200"/>
      <c r="C217" s="200"/>
      <c r="D217" s="200"/>
      <c r="E217" s="200"/>
      <c r="F217" s="200"/>
      <c r="G217" s="200"/>
      <c r="H217" s="200"/>
      <c r="I217" s="200"/>
      <c r="J217" s="200"/>
      <c r="K217" s="200"/>
      <c r="L217" s="200"/>
      <c r="M217" s="200"/>
      <c r="N217" s="200"/>
      <c r="O217" s="200"/>
      <c r="P217" s="200"/>
      <c r="Q217" s="200"/>
      <c r="R217" s="200"/>
      <c r="S217" s="200"/>
      <c r="T217" s="200"/>
      <c r="U217" s="200"/>
      <c r="V217" s="200"/>
      <c r="W217" s="200"/>
      <c r="X217" s="200"/>
      <c r="Y217" s="200"/>
      <c r="Z217" s="200"/>
      <c r="AA217" s="200"/>
      <c r="AB217" s="200"/>
      <c r="AC217" s="200"/>
      <c r="AD217" s="200"/>
      <c r="AE217" s="206">
        <v>200</v>
      </c>
      <c r="AF217" s="206"/>
      <c r="AG217" s="206"/>
      <c r="AH217" s="206"/>
      <c r="AI217" s="206"/>
      <c r="AJ217" s="206"/>
      <c r="AK217" s="202" t="s">
        <v>425</v>
      </c>
      <c r="AL217" s="202"/>
      <c r="AM217" s="202"/>
      <c r="AN217" s="202"/>
      <c r="AO217" s="202"/>
      <c r="AP217" s="202"/>
      <c r="AQ217" s="202"/>
      <c r="AR217" s="202"/>
      <c r="AS217" s="202"/>
      <c r="AT217" s="205">
        <f>AT218</f>
        <v>109000</v>
      </c>
      <c r="AU217" s="205"/>
      <c r="AV217" s="205"/>
      <c r="AW217" s="205"/>
      <c r="AX217" s="205"/>
      <c r="AY217" s="205"/>
      <c r="AZ217" s="205"/>
      <c r="BA217" s="205"/>
      <c r="BB217" s="205"/>
      <c r="BC217" s="205"/>
      <c r="BD217" s="205"/>
      <c r="BE217" s="205"/>
      <c r="BF217" s="205"/>
      <c r="BG217" s="205"/>
      <c r="BH217" s="205"/>
      <c r="BI217" s="205"/>
      <c r="BJ217" s="205"/>
      <c r="BK217" s="205">
        <f>BK218</f>
        <v>89203</v>
      </c>
      <c r="BL217" s="205"/>
      <c r="BM217" s="205"/>
      <c r="BN217" s="205"/>
      <c r="BO217" s="205"/>
      <c r="BP217" s="205"/>
      <c r="BQ217" s="205"/>
      <c r="BR217" s="205"/>
      <c r="BS217" s="205"/>
      <c r="BT217" s="205"/>
      <c r="BU217" s="205"/>
      <c r="BV217" s="205"/>
      <c r="BW217" s="205">
        <f t="shared" si="18"/>
        <v>19797</v>
      </c>
      <c r="BX217" s="205"/>
      <c r="BY217" s="205"/>
      <c r="BZ217" s="205"/>
      <c r="CA217" s="205"/>
      <c r="CB217" s="205"/>
      <c r="CC217" s="205"/>
      <c r="CD217" s="205"/>
      <c r="CE217" s="205"/>
      <c r="CF217" s="205"/>
      <c r="CG217" s="205"/>
      <c r="CH217" s="23">
        <f t="shared" si="15"/>
        <v>81.83761467889909</v>
      </c>
    </row>
    <row r="218" spans="1:86" s="28" customFormat="1" ht="76.5" customHeight="1">
      <c r="A218" s="113" t="s">
        <v>148</v>
      </c>
      <c r="B218" s="113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  <c r="Y218" s="113"/>
      <c r="Z218" s="113"/>
      <c r="AA218" s="113"/>
      <c r="AB218" s="113"/>
      <c r="AC218" s="113"/>
      <c r="AD218" s="113"/>
      <c r="AE218" s="206">
        <v>200</v>
      </c>
      <c r="AF218" s="206"/>
      <c r="AG218" s="206"/>
      <c r="AH218" s="206"/>
      <c r="AI218" s="206"/>
      <c r="AJ218" s="206"/>
      <c r="AK218" s="202" t="s">
        <v>426</v>
      </c>
      <c r="AL218" s="202"/>
      <c r="AM218" s="202"/>
      <c r="AN218" s="202"/>
      <c r="AO218" s="202"/>
      <c r="AP218" s="202"/>
      <c r="AQ218" s="202"/>
      <c r="AR218" s="202"/>
      <c r="AS218" s="202"/>
      <c r="AT218" s="205">
        <f>AT219+AT222</f>
        <v>109000</v>
      </c>
      <c r="AU218" s="205"/>
      <c r="AV218" s="205"/>
      <c r="AW218" s="205"/>
      <c r="AX218" s="205"/>
      <c r="AY218" s="205"/>
      <c r="AZ218" s="205"/>
      <c r="BA218" s="205"/>
      <c r="BB218" s="205"/>
      <c r="BC218" s="205"/>
      <c r="BD218" s="205"/>
      <c r="BE218" s="205"/>
      <c r="BF218" s="205"/>
      <c r="BG218" s="205"/>
      <c r="BH218" s="205"/>
      <c r="BI218" s="205"/>
      <c r="BJ218" s="205"/>
      <c r="BK218" s="205">
        <f>BK219+BK222</f>
        <v>89203</v>
      </c>
      <c r="BL218" s="205"/>
      <c r="BM218" s="205"/>
      <c r="BN218" s="205"/>
      <c r="BO218" s="205"/>
      <c r="BP218" s="205"/>
      <c r="BQ218" s="205"/>
      <c r="BR218" s="205"/>
      <c r="BS218" s="205"/>
      <c r="BT218" s="205"/>
      <c r="BU218" s="205"/>
      <c r="BV218" s="205"/>
      <c r="BW218" s="205">
        <f t="shared" si="18"/>
        <v>19797</v>
      </c>
      <c r="BX218" s="205"/>
      <c r="BY218" s="205"/>
      <c r="BZ218" s="205"/>
      <c r="CA218" s="205"/>
      <c r="CB218" s="205"/>
      <c r="CC218" s="205"/>
      <c r="CD218" s="205"/>
      <c r="CE218" s="205"/>
      <c r="CF218" s="205"/>
      <c r="CG218" s="205"/>
      <c r="CH218" s="23">
        <f t="shared" si="15"/>
        <v>81.83761467889909</v>
      </c>
    </row>
    <row r="219" spans="1:86" s="28" customFormat="1" ht="41.25" customHeight="1">
      <c r="A219" s="113" t="s">
        <v>68</v>
      </c>
      <c r="B219" s="113"/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  <c r="X219" s="113"/>
      <c r="Y219" s="113"/>
      <c r="Z219" s="113"/>
      <c r="AA219" s="113"/>
      <c r="AB219" s="113"/>
      <c r="AC219" s="113"/>
      <c r="AD219" s="113"/>
      <c r="AE219" s="201">
        <v>200</v>
      </c>
      <c r="AF219" s="201"/>
      <c r="AG219" s="201"/>
      <c r="AH219" s="201"/>
      <c r="AI219" s="201"/>
      <c r="AJ219" s="201"/>
      <c r="AK219" s="202" t="s">
        <v>149</v>
      </c>
      <c r="AL219" s="202"/>
      <c r="AM219" s="202"/>
      <c r="AN219" s="202"/>
      <c r="AO219" s="202"/>
      <c r="AP219" s="202"/>
      <c r="AQ219" s="202"/>
      <c r="AR219" s="202"/>
      <c r="AS219" s="202"/>
      <c r="AT219" s="205">
        <f>AT221+AT220</f>
        <v>102000</v>
      </c>
      <c r="AU219" s="205"/>
      <c r="AV219" s="205"/>
      <c r="AW219" s="205"/>
      <c r="AX219" s="205"/>
      <c r="AY219" s="205"/>
      <c r="AZ219" s="205"/>
      <c r="BA219" s="205"/>
      <c r="BB219" s="205"/>
      <c r="BC219" s="205"/>
      <c r="BD219" s="205"/>
      <c r="BE219" s="205"/>
      <c r="BF219" s="205"/>
      <c r="BG219" s="205"/>
      <c r="BH219" s="205"/>
      <c r="BI219" s="205"/>
      <c r="BJ219" s="205"/>
      <c r="BK219" s="205">
        <f>BK221+BK220</f>
        <v>82203</v>
      </c>
      <c r="BL219" s="205"/>
      <c r="BM219" s="205"/>
      <c r="BN219" s="205"/>
      <c r="BO219" s="205"/>
      <c r="BP219" s="205"/>
      <c r="BQ219" s="205"/>
      <c r="BR219" s="205"/>
      <c r="BS219" s="205"/>
      <c r="BT219" s="205"/>
      <c r="BU219" s="205"/>
      <c r="BV219" s="205"/>
      <c r="BW219" s="205">
        <f t="shared" si="18"/>
        <v>19797</v>
      </c>
      <c r="BX219" s="205"/>
      <c r="BY219" s="205"/>
      <c r="BZ219" s="205"/>
      <c r="CA219" s="205"/>
      <c r="CB219" s="205"/>
      <c r="CC219" s="205"/>
      <c r="CD219" s="205"/>
      <c r="CE219" s="205"/>
      <c r="CF219" s="205"/>
      <c r="CG219" s="205"/>
      <c r="CH219" s="23">
        <f t="shared" si="15"/>
        <v>80.59117647058824</v>
      </c>
    </row>
    <row r="220" spans="1:86" s="20" customFormat="1" ht="27" customHeight="1">
      <c r="A220" s="113" t="s">
        <v>345</v>
      </c>
      <c r="B220" s="113"/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  <c r="T220" s="113"/>
      <c r="U220" s="113"/>
      <c r="V220" s="113"/>
      <c r="W220" s="113"/>
      <c r="X220" s="113"/>
      <c r="Y220" s="113"/>
      <c r="Z220" s="113"/>
      <c r="AA220" s="113"/>
      <c r="AB220" s="113"/>
      <c r="AC220" s="113"/>
      <c r="AD220" s="113"/>
      <c r="AE220" s="201">
        <v>200</v>
      </c>
      <c r="AF220" s="201"/>
      <c r="AG220" s="201"/>
      <c r="AH220" s="201"/>
      <c r="AI220" s="201"/>
      <c r="AJ220" s="201"/>
      <c r="AK220" s="202" t="s">
        <v>519</v>
      </c>
      <c r="AL220" s="202"/>
      <c r="AM220" s="202"/>
      <c r="AN220" s="202"/>
      <c r="AO220" s="202"/>
      <c r="AP220" s="202"/>
      <c r="AQ220" s="202"/>
      <c r="AR220" s="202"/>
      <c r="AS220" s="202"/>
      <c r="AT220" s="205">
        <v>2400</v>
      </c>
      <c r="AU220" s="205"/>
      <c r="AV220" s="205"/>
      <c r="AW220" s="205"/>
      <c r="AX220" s="205"/>
      <c r="AY220" s="205"/>
      <c r="AZ220" s="205"/>
      <c r="BA220" s="205"/>
      <c r="BB220" s="205"/>
      <c r="BC220" s="205"/>
      <c r="BD220" s="205"/>
      <c r="BE220" s="205"/>
      <c r="BF220" s="205"/>
      <c r="BG220" s="205"/>
      <c r="BH220" s="205"/>
      <c r="BI220" s="205"/>
      <c r="BJ220" s="205"/>
      <c r="BK220" s="205">
        <v>2400</v>
      </c>
      <c r="BL220" s="205"/>
      <c r="BM220" s="205"/>
      <c r="BN220" s="205"/>
      <c r="BO220" s="205"/>
      <c r="BP220" s="205"/>
      <c r="BQ220" s="205"/>
      <c r="BR220" s="205"/>
      <c r="BS220" s="205"/>
      <c r="BT220" s="205"/>
      <c r="BU220" s="205"/>
      <c r="BV220" s="205"/>
      <c r="BW220" s="205" t="s">
        <v>266</v>
      </c>
      <c r="BX220" s="205"/>
      <c r="BY220" s="205"/>
      <c r="BZ220" s="205"/>
      <c r="CA220" s="205"/>
      <c r="CB220" s="205"/>
      <c r="CC220" s="205"/>
      <c r="CD220" s="205"/>
      <c r="CE220" s="205"/>
      <c r="CF220" s="205"/>
      <c r="CG220" s="205"/>
      <c r="CH220" s="23">
        <f>BK220/AT220*100</f>
        <v>100</v>
      </c>
    </row>
    <row r="221" spans="1:86" s="28" customFormat="1" ht="27" customHeight="1">
      <c r="A221" s="200" t="s">
        <v>346</v>
      </c>
      <c r="B221" s="200"/>
      <c r="C221" s="200"/>
      <c r="D221" s="200"/>
      <c r="E221" s="200"/>
      <c r="F221" s="200"/>
      <c r="G221" s="200"/>
      <c r="H221" s="200"/>
      <c r="I221" s="200"/>
      <c r="J221" s="200"/>
      <c r="K221" s="200"/>
      <c r="L221" s="200"/>
      <c r="M221" s="200"/>
      <c r="N221" s="200"/>
      <c r="O221" s="200"/>
      <c r="P221" s="200"/>
      <c r="Q221" s="200"/>
      <c r="R221" s="200"/>
      <c r="S221" s="200"/>
      <c r="T221" s="200"/>
      <c r="U221" s="200"/>
      <c r="V221" s="200"/>
      <c r="W221" s="200"/>
      <c r="X221" s="200"/>
      <c r="Y221" s="200"/>
      <c r="Z221" s="200"/>
      <c r="AA221" s="200"/>
      <c r="AB221" s="200"/>
      <c r="AC221" s="200"/>
      <c r="AD221" s="200"/>
      <c r="AE221" s="201">
        <v>200</v>
      </c>
      <c r="AF221" s="201"/>
      <c r="AG221" s="201"/>
      <c r="AH221" s="201"/>
      <c r="AI221" s="201"/>
      <c r="AJ221" s="201"/>
      <c r="AK221" s="202" t="s">
        <v>150</v>
      </c>
      <c r="AL221" s="202"/>
      <c r="AM221" s="202"/>
      <c r="AN221" s="202"/>
      <c r="AO221" s="202"/>
      <c r="AP221" s="202"/>
      <c r="AQ221" s="202"/>
      <c r="AR221" s="202"/>
      <c r="AS221" s="202"/>
      <c r="AT221" s="205">
        <v>99600</v>
      </c>
      <c r="AU221" s="205"/>
      <c r="AV221" s="205"/>
      <c r="AW221" s="205"/>
      <c r="AX221" s="205"/>
      <c r="AY221" s="205"/>
      <c r="AZ221" s="205"/>
      <c r="BA221" s="205"/>
      <c r="BB221" s="205"/>
      <c r="BC221" s="205"/>
      <c r="BD221" s="205"/>
      <c r="BE221" s="205"/>
      <c r="BF221" s="205"/>
      <c r="BG221" s="205"/>
      <c r="BH221" s="205"/>
      <c r="BI221" s="205"/>
      <c r="BJ221" s="205"/>
      <c r="BK221" s="205">
        <v>79803</v>
      </c>
      <c r="BL221" s="205"/>
      <c r="BM221" s="205"/>
      <c r="BN221" s="205"/>
      <c r="BO221" s="205"/>
      <c r="BP221" s="205"/>
      <c r="BQ221" s="205"/>
      <c r="BR221" s="205"/>
      <c r="BS221" s="205"/>
      <c r="BT221" s="205"/>
      <c r="BU221" s="205"/>
      <c r="BV221" s="205"/>
      <c r="BW221" s="205">
        <f>AT221-BK221</f>
        <v>19797</v>
      </c>
      <c r="BX221" s="205"/>
      <c r="BY221" s="205"/>
      <c r="BZ221" s="205"/>
      <c r="CA221" s="205"/>
      <c r="CB221" s="205"/>
      <c r="CC221" s="205"/>
      <c r="CD221" s="205"/>
      <c r="CE221" s="205"/>
      <c r="CF221" s="205"/>
      <c r="CG221" s="205"/>
      <c r="CH221" s="23">
        <f t="shared" si="15"/>
        <v>80.12349397590361</v>
      </c>
    </row>
    <row r="222" spans="1:86" s="20" customFormat="1" ht="27" customHeight="1">
      <c r="A222" s="113" t="s">
        <v>497</v>
      </c>
      <c r="B222" s="113"/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  <c r="Y222" s="113"/>
      <c r="Z222" s="113"/>
      <c r="AA222" s="113"/>
      <c r="AB222" s="113"/>
      <c r="AC222" s="113"/>
      <c r="AD222" s="113"/>
      <c r="AE222" s="201">
        <v>200</v>
      </c>
      <c r="AF222" s="201"/>
      <c r="AG222" s="201"/>
      <c r="AH222" s="201"/>
      <c r="AI222" s="201"/>
      <c r="AJ222" s="201"/>
      <c r="AK222" s="202" t="s">
        <v>520</v>
      </c>
      <c r="AL222" s="202"/>
      <c r="AM222" s="202"/>
      <c r="AN222" s="202"/>
      <c r="AO222" s="202"/>
      <c r="AP222" s="202"/>
      <c r="AQ222" s="202"/>
      <c r="AR222" s="202"/>
      <c r="AS222" s="202"/>
      <c r="AT222" s="205">
        <v>7000</v>
      </c>
      <c r="AU222" s="205"/>
      <c r="AV222" s="205"/>
      <c r="AW222" s="205"/>
      <c r="AX222" s="205"/>
      <c r="AY222" s="205"/>
      <c r="AZ222" s="205"/>
      <c r="BA222" s="205"/>
      <c r="BB222" s="205"/>
      <c r="BC222" s="205"/>
      <c r="BD222" s="205"/>
      <c r="BE222" s="205"/>
      <c r="BF222" s="205"/>
      <c r="BG222" s="205"/>
      <c r="BH222" s="205"/>
      <c r="BI222" s="205"/>
      <c r="BJ222" s="205"/>
      <c r="BK222" s="205">
        <v>7000</v>
      </c>
      <c r="BL222" s="205"/>
      <c r="BM222" s="205"/>
      <c r="BN222" s="205"/>
      <c r="BO222" s="205"/>
      <c r="BP222" s="205"/>
      <c r="BQ222" s="205"/>
      <c r="BR222" s="205"/>
      <c r="BS222" s="205"/>
      <c r="BT222" s="205"/>
      <c r="BU222" s="205"/>
      <c r="BV222" s="205"/>
      <c r="BW222" s="205" t="s">
        <v>266</v>
      </c>
      <c r="BX222" s="205"/>
      <c r="BY222" s="205"/>
      <c r="BZ222" s="205"/>
      <c r="CA222" s="205"/>
      <c r="CB222" s="205"/>
      <c r="CC222" s="205"/>
      <c r="CD222" s="205"/>
      <c r="CE222" s="205"/>
      <c r="CF222" s="205"/>
      <c r="CG222" s="205"/>
      <c r="CH222" s="23">
        <f>BK222/AT222*100</f>
        <v>100</v>
      </c>
    </row>
    <row r="223" spans="1:129" s="271" customFormat="1" ht="16.5" customHeight="1" thickBot="1">
      <c r="A223" s="269"/>
      <c r="B223" s="270"/>
      <c r="C223" s="270"/>
      <c r="D223" s="270"/>
      <c r="E223" s="270"/>
      <c r="F223" s="270"/>
      <c r="G223" s="270"/>
      <c r="H223" s="270"/>
      <c r="I223" s="270"/>
      <c r="J223" s="270"/>
      <c r="K223" s="270"/>
      <c r="L223" s="270"/>
      <c r="M223" s="270"/>
      <c r="N223" s="270"/>
      <c r="O223" s="270"/>
      <c r="P223" s="270"/>
      <c r="Q223" s="270"/>
      <c r="R223" s="270"/>
      <c r="S223" s="270"/>
      <c r="T223" s="270"/>
      <c r="U223" s="270"/>
      <c r="V223" s="270"/>
      <c r="W223" s="270"/>
      <c r="X223" s="270"/>
      <c r="Y223" s="270"/>
      <c r="Z223" s="270"/>
      <c r="AA223" s="270"/>
      <c r="AB223" s="270"/>
      <c r="AC223" s="270"/>
      <c r="AD223" s="270"/>
      <c r="AE223" s="270"/>
      <c r="AF223" s="270"/>
      <c r="AG223" s="270"/>
      <c r="AH223" s="270"/>
      <c r="AI223" s="270"/>
      <c r="AJ223" s="270"/>
      <c r="AK223" s="270"/>
      <c r="AL223" s="270"/>
      <c r="AM223" s="270"/>
      <c r="AN223" s="270"/>
      <c r="AO223" s="270"/>
      <c r="AP223" s="270"/>
      <c r="AQ223" s="270"/>
      <c r="AR223" s="270"/>
      <c r="AS223" s="270"/>
      <c r="AT223" s="270"/>
      <c r="AU223" s="270"/>
      <c r="AV223" s="270"/>
      <c r="AW223" s="270"/>
      <c r="AX223" s="270"/>
      <c r="AY223" s="270"/>
      <c r="AZ223" s="270"/>
      <c r="BA223" s="270"/>
      <c r="BB223" s="270"/>
      <c r="BC223" s="270"/>
      <c r="BD223" s="270"/>
      <c r="BE223" s="270"/>
      <c r="BF223" s="270"/>
      <c r="BG223" s="270"/>
      <c r="BH223" s="270"/>
      <c r="BI223" s="270"/>
      <c r="BJ223" s="270"/>
      <c r="BK223" s="270"/>
      <c r="BL223" s="270"/>
      <c r="BM223" s="270"/>
      <c r="BN223" s="270"/>
      <c r="BO223" s="270"/>
      <c r="BP223" s="270"/>
      <c r="BQ223" s="270"/>
      <c r="BR223" s="270"/>
      <c r="BS223" s="270"/>
      <c r="BT223" s="270"/>
      <c r="BU223" s="270"/>
      <c r="BV223" s="270"/>
      <c r="BW223" s="270"/>
      <c r="BX223" s="270"/>
      <c r="BY223" s="270"/>
      <c r="BZ223" s="270"/>
      <c r="CA223" s="270"/>
      <c r="CB223" s="270"/>
      <c r="CC223" s="270"/>
      <c r="CD223" s="270"/>
      <c r="CE223" s="270"/>
      <c r="CF223" s="270"/>
      <c r="CG223" s="270"/>
      <c r="CH223" s="270"/>
      <c r="CI223" s="270"/>
      <c r="CJ223" s="270"/>
      <c r="CK223" s="270"/>
      <c r="CL223" s="270"/>
      <c r="CM223" s="270"/>
      <c r="CN223" s="270"/>
      <c r="CO223" s="270"/>
      <c r="CP223" s="270"/>
      <c r="CQ223" s="270"/>
      <c r="CR223" s="270"/>
      <c r="CS223" s="270"/>
      <c r="CT223" s="270"/>
      <c r="CU223" s="270"/>
      <c r="CV223" s="270"/>
      <c r="CW223" s="270"/>
      <c r="CX223" s="270"/>
      <c r="CY223" s="270"/>
      <c r="CZ223" s="270"/>
      <c r="DA223" s="270"/>
      <c r="DB223" s="270"/>
      <c r="DC223" s="270"/>
      <c r="DD223" s="270"/>
      <c r="DE223" s="270"/>
      <c r="DF223" s="270"/>
      <c r="DG223" s="270"/>
      <c r="DH223" s="270"/>
      <c r="DI223" s="270"/>
      <c r="DJ223" s="270"/>
      <c r="DK223" s="270"/>
      <c r="DL223" s="270"/>
      <c r="DM223" s="270"/>
      <c r="DN223" s="270"/>
      <c r="DO223" s="270"/>
      <c r="DP223" s="270"/>
      <c r="DQ223" s="270"/>
      <c r="DR223" s="270"/>
      <c r="DS223" s="270"/>
      <c r="DT223" s="270"/>
      <c r="DU223" s="270"/>
      <c r="DV223" s="270"/>
      <c r="DW223" s="270"/>
      <c r="DX223" s="270"/>
      <c r="DY223" s="270"/>
    </row>
    <row r="224" spans="1:86" s="28" customFormat="1" ht="24.75" customHeight="1" thickBot="1">
      <c r="A224" s="267" t="s">
        <v>203</v>
      </c>
      <c r="B224" s="267"/>
      <c r="C224" s="267"/>
      <c r="D224" s="267"/>
      <c r="E224" s="267"/>
      <c r="F224" s="267"/>
      <c r="G224" s="267"/>
      <c r="H224" s="267"/>
      <c r="I224" s="267"/>
      <c r="J224" s="267"/>
      <c r="K224" s="267"/>
      <c r="L224" s="267"/>
      <c r="M224" s="267"/>
      <c r="N224" s="267"/>
      <c r="O224" s="267"/>
      <c r="P224" s="267"/>
      <c r="Q224" s="267"/>
      <c r="R224" s="267"/>
      <c r="S224" s="267"/>
      <c r="T224" s="267"/>
      <c r="U224" s="267"/>
      <c r="V224" s="267"/>
      <c r="W224" s="267"/>
      <c r="X224" s="267"/>
      <c r="Y224" s="267"/>
      <c r="Z224" s="267"/>
      <c r="AA224" s="267"/>
      <c r="AB224" s="267"/>
      <c r="AC224" s="267"/>
      <c r="AD224" s="267"/>
      <c r="AE224" s="268">
        <v>450</v>
      </c>
      <c r="AF224" s="268"/>
      <c r="AG224" s="268"/>
      <c r="AH224" s="268"/>
      <c r="AI224" s="268"/>
      <c r="AJ224" s="268"/>
      <c r="AK224" s="203" t="s">
        <v>356</v>
      </c>
      <c r="AL224" s="203"/>
      <c r="AM224" s="203"/>
      <c r="AN224" s="203"/>
      <c r="AO224" s="203"/>
      <c r="AP224" s="203"/>
      <c r="AQ224" s="203"/>
      <c r="AR224" s="203"/>
      <c r="AS224" s="203"/>
      <c r="AT224" s="263">
        <f>стр1!BB13-стр2!AT7</f>
        <v>-321236.9800000042</v>
      </c>
      <c r="AU224" s="263"/>
      <c r="AV224" s="263"/>
      <c r="AW224" s="263"/>
      <c r="AX224" s="263"/>
      <c r="AY224" s="263"/>
      <c r="AZ224" s="263"/>
      <c r="BA224" s="263"/>
      <c r="BB224" s="263"/>
      <c r="BC224" s="263"/>
      <c r="BD224" s="263"/>
      <c r="BE224" s="263"/>
      <c r="BF224" s="263"/>
      <c r="BG224" s="263"/>
      <c r="BH224" s="263"/>
      <c r="BI224" s="263"/>
      <c r="BJ224" s="263"/>
      <c r="BK224" s="263">
        <f>стр1!BX13-стр2!BK7</f>
        <v>816122.8299999982</v>
      </c>
      <c r="BL224" s="263"/>
      <c r="BM224" s="263"/>
      <c r="BN224" s="263"/>
      <c r="BO224" s="263"/>
      <c r="BP224" s="263"/>
      <c r="BQ224" s="263"/>
      <c r="BR224" s="263"/>
      <c r="BS224" s="263"/>
      <c r="BT224" s="263"/>
      <c r="BU224" s="263"/>
      <c r="BV224" s="263"/>
      <c r="BW224" s="234" t="s">
        <v>356</v>
      </c>
      <c r="BX224" s="234"/>
      <c r="BY224" s="234"/>
      <c r="BZ224" s="234"/>
      <c r="CA224" s="234"/>
      <c r="CB224" s="234"/>
      <c r="CC224" s="234"/>
      <c r="CD224" s="234"/>
      <c r="CE224" s="234"/>
      <c r="CF224" s="234"/>
      <c r="CG224" s="234"/>
      <c r="CH224" s="28">
        <f>BK224/AT224*100</f>
        <v>-254.05631381542298</v>
      </c>
    </row>
    <row r="227" spans="43:74" ht="12.75" customHeight="1">
      <c r="AQ227" s="272"/>
      <c r="AR227" s="272"/>
      <c r="BK227" s="273"/>
      <c r="BL227" s="150"/>
      <c r="BM227" s="150"/>
      <c r="BN227" s="150"/>
      <c r="BO227" s="150"/>
      <c r="BP227" s="150"/>
      <c r="BQ227" s="150"/>
      <c r="BR227" s="150"/>
      <c r="BS227" s="150"/>
      <c r="BT227" s="150"/>
      <c r="BU227" s="150"/>
      <c r="BV227" s="150"/>
    </row>
  </sheetData>
  <sheetProtection/>
  <mergeCells count="1320">
    <mergeCell ref="AK134:AS134"/>
    <mergeCell ref="AE135:AJ135"/>
    <mergeCell ref="AE136:AJ136"/>
    <mergeCell ref="AK139:AS139"/>
    <mergeCell ref="AK136:AS136"/>
    <mergeCell ref="A51:AC51"/>
    <mergeCell ref="AE51:AJ51"/>
    <mergeCell ref="AK51:AS51"/>
    <mergeCell ref="AT51:BJ51"/>
    <mergeCell ref="A194:AD194"/>
    <mergeCell ref="AE194:AJ194"/>
    <mergeCell ref="AE168:AJ168"/>
    <mergeCell ref="AT157:BJ157"/>
    <mergeCell ref="A179:AD179"/>
    <mergeCell ref="AE179:AJ179"/>
    <mergeCell ref="AK179:AS179"/>
    <mergeCell ref="AT179:BJ179"/>
    <mergeCell ref="AK176:AS176"/>
    <mergeCell ref="AK172:AS172"/>
    <mergeCell ref="AE155:AJ155"/>
    <mergeCell ref="AE156:AJ156"/>
    <mergeCell ref="BW194:CG194"/>
    <mergeCell ref="AE160:AJ160"/>
    <mergeCell ref="AT160:BJ160"/>
    <mergeCell ref="BK179:BV179"/>
    <mergeCell ref="BW179:CG179"/>
    <mergeCell ref="AE169:AJ169"/>
    <mergeCell ref="AK162:AS162"/>
    <mergeCell ref="AK155:AS155"/>
    <mergeCell ref="AK135:AS135"/>
    <mergeCell ref="BK85:BV85"/>
    <mergeCell ref="BK99:BV99"/>
    <mergeCell ref="BK105:BV105"/>
    <mergeCell ref="BK112:BV112"/>
    <mergeCell ref="BK102:BV102"/>
    <mergeCell ref="BK100:BV100"/>
    <mergeCell ref="BK101:BV101"/>
    <mergeCell ref="AK133:AS133"/>
    <mergeCell ref="AT106:BJ106"/>
    <mergeCell ref="AT111:BJ111"/>
    <mergeCell ref="AT108:BJ108"/>
    <mergeCell ref="AK123:AS123"/>
    <mergeCell ref="AK122:AS122"/>
    <mergeCell ref="AK118:AS118"/>
    <mergeCell ref="AT123:BJ123"/>
    <mergeCell ref="AK132:AS132"/>
    <mergeCell ref="AK130:AS130"/>
    <mergeCell ref="AT85:BJ85"/>
    <mergeCell ref="BK89:BV89"/>
    <mergeCell ref="AT89:BJ89"/>
    <mergeCell ref="AK111:AS111"/>
    <mergeCell ref="AK112:AS112"/>
    <mergeCell ref="AT95:BJ95"/>
    <mergeCell ref="BK97:BV97"/>
    <mergeCell ref="AT110:BJ110"/>
    <mergeCell ref="BK75:BV75"/>
    <mergeCell ref="AT88:BJ88"/>
    <mergeCell ref="BK82:BV82"/>
    <mergeCell ref="AT87:BJ87"/>
    <mergeCell ref="BK76:BV76"/>
    <mergeCell ref="AT86:BJ86"/>
    <mergeCell ref="BK86:BV86"/>
    <mergeCell ref="BK77:BV77"/>
    <mergeCell ref="BK83:BV83"/>
    <mergeCell ref="BK90:BV90"/>
    <mergeCell ref="AT90:BJ90"/>
    <mergeCell ref="AE113:AJ113"/>
    <mergeCell ref="AE111:AJ111"/>
    <mergeCell ref="AE112:AJ112"/>
    <mergeCell ref="BK95:BV95"/>
    <mergeCell ref="AT105:BJ105"/>
    <mergeCell ref="AE100:AJ100"/>
    <mergeCell ref="AT107:BJ107"/>
    <mergeCell ref="AK105:AS105"/>
    <mergeCell ref="AE101:AJ101"/>
    <mergeCell ref="AE104:AJ104"/>
    <mergeCell ref="AK101:AS101"/>
    <mergeCell ref="AE102:AJ102"/>
    <mergeCell ref="AK104:AS104"/>
    <mergeCell ref="AE103:AJ103"/>
    <mergeCell ref="AK102:AS102"/>
    <mergeCell ref="AE106:AJ106"/>
    <mergeCell ref="AT104:BJ104"/>
    <mergeCell ref="AT103:BJ103"/>
    <mergeCell ref="BK227:BV227"/>
    <mergeCell ref="BK160:BV160"/>
    <mergeCell ref="BK159:BV159"/>
    <mergeCell ref="BK158:BV158"/>
    <mergeCell ref="BK167:BV167"/>
    <mergeCell ref="BK161:BV161"/>
    <mergeCell ref="BK218:BV218"/>
    <mergeCell ref="AQ227:AR227"/>
    <mergeCell ref="BK221:BV221"/>
    <mergeCell ref="AT208:BJ208"/>
    <mergeCell ref="AT209:BJ209"/>
    <mergeCell ref="BK215:BV215"/>
    <mergeCell ref="AT213:BJ213"/>
    <mergeCell ref="BK208:BV208"/>
    <mergeCell ref="A223:IV223"/>
    <mergeCell ref="A204:AD204"/>
    <mergeCell ref="AE204:AJ204"/>
    <mergeCell ref="AT220:BJ220"/>
    <mergeCell ref="AE220:AJ220"/>
    <mergeCell ref="AK220:AS220"/>
    <mergeCell ref="A221:AD221"/>
    <mergeCell ref="BK217:BV217"/>
    <mergeCell ref="BK216:BV216"/>
    <mergeCell ref="BK207:BV207"/>
    <mergeCell ref="BW224:CG224"/>
    <mergeCell ref="A224:AD224"/>
    <mergeCell ref="AE224:AJ224"/>
    <mergeCell ref="AE202:AJ202"/>
    <mergeCell ref="AE203:AJ203"/>
    <mergeCell ref="BK224:BV224"/>
    <mergeCell ref="AE219:AJ219"/>
    <mergeCell ref="BK219:BV219"/>
    <mergeCell ref="AT219:BJ219"/>
    <mergeCell ref="BK220:BV220"/>
    <mergeCell ref="AE171:AJ171"/>
    <mergeCell ref="AE175:AJ175"/>
    <mergeCell ref="AE185:AJ185"/>
    <mergeCell ref="AE173:AJ173"/>
    <mergeCell ref="AE182:AJ182"/>
    <mergeCell ref="AE187:AJ187"/>
    <mergeCell ref="A133:AD133"/>
    <mergeCell ref="A130:AD130"/>
    <mergeCell ref="AE130:AJ130"/>
    <mergeCell ref="A131:AD131"/>
    <mergeCell ref="AE131:AJ131"/>
    <mergeCell ref="AE132:AJ132"/>
    <mergeCell ref="AE133:AJ133"/>
    <mergeCell ref="A132:AD132"/>
    <mergeCell ref="AE170:AJ170"/>
    <mergeCell ref="A124:AD124"/>
    <mergeCell ref="AE129:AJ129"/>
    <mergeCell ref="AE127:AJ127"/>
    <mergeCell ref="A129:AD129"/>
    <mergeCell ref="AE124:AJ124"/>
    <mergeCell ref="A128:AD128"/>
    <mergeCell ref="AE128:AJ128"/>
    <mergeCell ref="A127:AD127"/>
    <mergeCell ref="AE118:AJ118"/>
    <mergeCell ref="A120:AC120"/>
    <mergeCell ref="AK124:AS124"/>
    <mergeCell ref="A126:AD126"/>
    <mergeCell ref="AE126:AJ126"/>
    <mergeCell ref="AE119:AJ119"/>
    <mergeCell ref="AE121:AJ121"/>
    <mergeCell ref="A122:AD122"/>
    <mergeCell ref="AE122:AJ122"/>
    <mergeCell ref="AE123:AJ123"/>
    <mergeCell ref="A123:AD123"/>
    <mergeCell ref="BW103:CG103"/>
    <mergeCell ref="BW107:CG107"/>
    <mergeCell ref="BW104:CG104"/>
    <mergeCell ref="BW108:CG108"/>
    <mergeCell ref="BW114:CG114"/>
    <mergeCell ref="BW112:CG112"/>
    <mergeCell ref="BW109:CG109"/>
    <mergeCell ref="BW110:CG110"/>
    <mergeCell ref="BW113:CG113"/>
    <mergeCell ref="BW117:CG117"/>
    <mergeCell ref="AT124:BJ124"/>
    <mergeCell ref="BK132:BV132"/>
    <mergeCell ref="AT139:BJ139"/>
    <mergeCell ref="AT122:BJ122"/>
    <mergeCell ref="AT118:BJ118"/>
    <mergeCell ref="BW119:CG119"/>
    <mergeCell ref="BK123:BV123"/>
    <mergeCell ref="AT121:BJ121"/>
    <mergeCell ref="AT136:BJ136"/>
    <mergeCell ref="BW135:CG135"/>
    <mergeCell ref="BW118:CG118"/>
    <mergeCell ref="BW121:CG121"/>
    <mergeCell ref="BK124:BV124"/>
    <mergeCell ref="BW122:CG122"/>
    <mergeCell ref="BW124:CG124"/>
    <mergeCell ref="BW120:CG120"/>
    <mergeCell ref="BK119:BV119"/>
    <mergeCell ref="BK120:BV120"/>
    <mergeCell ref="BK133:BV133"/>
    <mergeCell ref="AT155:BJ155"/>
    <mergeCell ref="AT145:BJ145"/>
    <mergeCell ref="AK152:AS152"/>
    <mergeCell ref="AK150:AS150"/>
    <mergeCell ref="AK151:AS151"/>
    <mergeCell ref="AT154:BJ154"/>
    <mergeCell ref="AK146:AS146"/>
    <mergeCell ref="AK154:AS154"/>
    <mergeCell ref="AK145:AS145"/>
    <mergeCell ref="AK149:AS149"/>
    <mergeCell ref="AT140:BJ140"/>
    <mergeCell ref="AK140:AS140"/>
    <mergeCell ref="BW168:CG168"/>
    <mergeCell ref="AK167:AS167"/>
    <mergeCell ref="AT153:BJ153"/>
    <mergeCell ref="AK158:AS158"/>
    <mergeCell ref="AK157:AS157"/>
    <mergeCell ref="AK156:AS156"/>
    <mergeCell ref="AK153:AS153"/>
    <mergeCell ref="AT159:BJ159"/>
    <mergeCell ref="AT156:BJ156"/>
    <mergeCell ref="AK168:AS168"/>
    <mergeCell ref="AK171:AS171"/>
    <mergeCell ref="AK170:AS170"/>
    <mergeCell ref="AK161:AS161"/>
    <mergeCell ref="AK166:AS166"/>
    <mergeCell ref="AK159:AS159"/>
    <mergeCell ref="AK160:AS160"/>
    <mergeCell ref="BK168:BV168"/>
    <mergeCell ref="AT168:BJ168"/>
    <mergeCell ref="AT169:BJ169"/>
    <mergeCell ref="AK169:AS169"/>
    <mergeCell ref="BW169:CG169"/>
    <mergeCell ref="BW170:CG170"/>
    <mergeCell ref="BK170:BV170"/>
    <mergeCell ref="BK106:BV106"/>
    <mergeCell ref="BW123:CG123"/>
    <mergeCell ref="BK110:BV110"/>
    <mergeCell ref="BK122:BV122"/>
    <mergeCell ref="BK121:BV121"/>
    <mergeCell ref="BK118:BV118"/>
    <mergeCell ref="BK107:BV107"/>
    <mergeCell ref="BK147:BV147"/>
    <mergeCell ref="BW115:CG115"/>
    <mergeCell ref="BK103:BV103"/>
    <mergeCell ref="BK111:BV111"/>
    <mergeCell ref="BW147:CG147"/>
    <mergeCell ref="BK104:BV104"/>
    <mergeCell ref="BK115:BV115"/>
    <mergeCell ref="BK117:BV117"/>
    <mergeCell ref="BK109:BV109"/>
    <mergeCell ref="BW131:CG131"/>
    <mergeCell ref="BW161:CG161"/>
    <mergeCell ref="BW154:CG154"/>
    <mergeCell ref="BK154:BV154"/>
    <mergeCell ref="BK153:BV153"/>
    <mergeCell ref="BK156:BV156"/>
    <mergeCell ref="BW160:CG160"/>
    <mergeCell ref="BW159:CG159"/>
    <mergeCell ref="BW156:CG156"/>
    <mergeCell ref="BK146:BV146"/>
    <mergeCell ref="BK145:BV145"/>
    <mergeCell ref="BW146:CG146"/>
    <mergeCell ref="BW145:CG145"/>
    <mergeCell ref="BK127:BV127"/>
    <mergeCell ref="BK126:BV126"/>
    <mergeCell ref="BW126:CG126"/>
    <mergeCell ref="BW129:CG129"/>
    <mergeCell ref="BW130:CG130"/>
    <mergeCell ref="BW133:CG133"/>
    <mergeCell ref="BK131:BV131"/>
    <mergeCell ref="BW132:CG132"/>
    <mergeCell ref="BK125:BV125"/>
    <mergeCell ref="BK114:BV114"/>
    <mergeCell ref="BK84:BV84"/>
    <mergeCell ref="BK88:BV88"/>
    <mergeCell ref="BK91:BV91"/>
    <mergeCell ref="BK98:BV98"/>
    <mergeCell ref="BK94:BV94"/>
    <mergeCell ref="BK92:BV92"/>
    <mergeCell ref="BK113:BV113"/>
    <mergeCell ref="BK87:BV87"/>
    <mergeCell ref="BW72:CG72"/>
    <mergeCell ref="BK72:BV72"/>
    <mergeCell ref="BW83:CG83"/>
    <mergeCell ref="BW85:CG85"/>
    <mergeCell ref="BW75:CG75"/>
    <mergeCell ref="BW82:CG82"/>
    <mergeCell ref="BW84:CG84"/>
    <mergeCell ref="BW80:CG80"/>
    <mergeCell ref="BW76:CG76"/>
    <mergeCell ref="BK80:BV80"/>
    <mergeCell ref="BW74:CG74"/>
    <mergeCell ref="BW111:CG111"/>
    <mergeCell ref="BW89:CG89"/>
    <mergeCell ref="BW90:CG90"/>
    <mergeCell ref="BW91:CG91"/>
    <mergeCell ref="BW95:CG95"/>
    <mergeCell ref="BW105:CG105"/>
    <mergeCell ref="BW106:CG106"/>
    <mergeCell ref="BW88:CG88"/>
    <mergeCell ref="BW87:CG87"/>
    <mergeCell ref="BW98:CG98"/>
    <mergeCell ref="BW102:CG102"/>
    <mergeCell ref="BW97:CG97"/>
    <mergeCell ref="BW100:CG100"/>
    <mergeCell ref="BW99:CG99"/>
    <mergeCell ref="BW101:CG101"/>
    <mergeCell ref="BW65:CG65"/>
    <mergeCell ref="BW73:CG73"/>
    <mergeCell ref="BW96:CG96"/>
    <mergeCell ref="BW67:CG67"/>
    <mergeCell ref="BW70:CG70"/>
    <mergeCell ref="BW71:CG71"/>
    <mergeCell ref="BW93:CG93"/>
    <mergeCell ref="BW86:CG86"/>
    <mergeCell ref="BW94:CG94"/>
    <mergeCell ref="BW79:CG79"/>
    <mergeCell ref="BW47:CG47"/>
    <mergeCell ref="BW50:CG50"/>
    <mergeCell ref="BW53:CG53"/>
    <mergeCell ref="BW58:CG58"/>
    <mergeCell ref="BW52:CG52"/>
    <mergeCell ref="BW57:CG57"/>
    <mergeCell ref="BW54:CG54"/>
    <mergeCell ref="BK54:BV54"/>
    <mergeCell ref="BK51:BV51"/>
    <mergeCell ref="BW48:CG48"/>
    <mergeCell ref="BW55:CG55"/>
    <mergeCell ref="BW49:CG49"/>
    <mergeCell ref="BW51:CG51"/>
    <mergeCell ref="BK48:BV48"/>
    <mergeCell ref="BK50:BV50"/>
    <mergeCell ref="BK52:BV52"/>
    <mergeCell ref="BK55:BV55"/>
    <mergeCell ref="AT31:BJ31"/>
    <mergeCell ref="AT32:BJ32"/>
    <mergeCell ref="AT35:BJ35"/>
    <mergeCell ref="BW31:CG31"/>
    <mergeCell ref="BK32:BV32"/>
    <mergeCell ref="AT33:BJ33"/>
    <mergeCell ref="BK33:BV33"/>
    <mergeCell ref="BW29:CG29"/>
    <mergeCell ref="BW37:CG37"/>
    <mergeCell ref="BW30:CG30"/>
    <mergeCell ref="BK37:BV37"/>
    <mergeCell ref="BW33:CG33"/>
    <mergeCell ref="BK29:BV29"/>
    <mergeCell ref="BK30:BV30"/>
    <mergeCell ref="BK31:BV31"/>
    <mergeCell ref="BW32:CG32"/>
    <mergeCell ref="AT96:BJ96"/>
    <mergeCell ref="BK96:BV96"/>
    <mergeCell ref="BK93:BV93"/>
    <mergeCell ref="AT94:BJ94"/>
    <mergeCell ref="AT91:BJ91"/>
    <mergeCell ref="AT93:BJ93"/>
    <mergeCell ref="AT92:BJ92"/>
    <mergeCell ref="AK224:AS224"/>
    <mergeCell ref="AT224:BJ224"/>
    <mergeCell ref="AK219:AS219"/>
    <mergeCell ref="AK221:AS221"/>
    <mergeCell ref="AT216:BJ216"/>
    <mergeCell ref="AT215:BJ215"/>
    <mergeCell ref="AK215:AS215"/>
    <mergeCell ref="BK47:BV47"/>
    <mergeCell ref="BK39:BV39"/>
    <mergeCell ref="BK46:BV46"/>
    <mergeCell ref="BK192:BV192"/>
    <mergeCell ref="BK186:BV186"/>
    <mergeCell ref="BK190:BV190"/>
    <mergeCell ref="BK182:BV182"/>
    <mergeCell ref="BK177:BV177"/>
    <mergeCell ref="BK181:BV181"/>
    <mergeCell ref="BK180:BV180"/>
    <mergeCell ref="A219:AD219"/>
    <mergeCell ref="A217:AD217"/>
    <mergeCell ref="AE218:AJ218"/>
    <mergeCell ref="AT221:BJ221"/>
    <mergeCell ref="AK218:AS218"/>
    <mergeCell ref="AT218:BJ218"/>
    <mergeCell ref="A218:AD218"/>
    <mergeCell ref="AE221:AJ221"/>
    <mergeCell ref="AT217:BJ217"/>
    <mergeCell ref="A210:AD210"/>
    <mergeCell ref="AE210:AJ210"/>
    <mergeCell ref="A216:AD216"/>
    <mergeCell ref="A215:AD215"/>
    <mergeCell ref="A213:AC213"/>
    <mergeCell ref="A211:AD211"/>
    <mergeCell ref="A212:AC212"/>
    <mergeCell ref="A214:AC214"/>
    <mergeCell ref="AE212:AJ212"/>
    <mergeCell ref="AE214:AJ214"/>
    <mergeCell ref="AK211:AS211"/>
    <mergeCell ref="AE213:AJ213"/>
    <mergeCell ref="AE217:AJ217"/>
    <mergeCell ref="AK217:AS217"/>
    <mergeCell ref="AE211:AJ211"/>
    <mergeCell ref="AK214:AS214"/>
    <mergeCell ref="AE216:AJ216"/>
    <mergeCell ref="AK216:AS216"/>
    <mergeCell ref="AE215:AJ215"/>
    <mergeCell ref="AE189:AJ189"/>
    <mergeCell ref="AE201:AJ201"/>
    <mergeCell ref="AE206:AJ206"/>
    <mergeCell ref="AE196:AJ196"/>
    <mergeCell ref="AE205:AJ205"/>
    <mergeCell ref="AE197:AJ197"/>
    <mergeCell ref="AE192:AJ192"/>
    <mergeCell ref="AK199:AS199"/>
    <mergeCell ref="AK198:AS198"/>
    <mergeCell ref="BK210:BV210"/>
    <mergeCell ref="BK209:BV209"/>
    <mergeCell ref="AT210:BJ210"/>
    <mergeCell ref="AK205:AS205"/>
    <mergeCell ref="AK202:AS202"/>
    <mergeCell ref="AT204:BJ204"/>
    <mergeCell ref="AK204:AS204"/>
    <mergeCell ref="BK205:BV205"/>
    <mergeCell ref="BK214:BV214"/>
    <mergeCell ref="BK213:BV213"/>
    <mergeCell ref="BK212:BV212"/>
    <mergeCell ref="AT211:BJ211"/>
    <mergeCell ref="BK211:BV211"/>
    <mergeCell ref="AT212:BJ212"/>
    <mergeCell ref="AT214:BJ214"/>
    <mergeCell ref="A193:AD193"/>
    <mergeCell ref="AE193:AJ193"/>
    <mergeCell ref="A197:AD197"/>
    <mergeCell ref="BK183:BV183"/>
    <mergeCell ref="A189:AD189"/>
    <mergeCell ref="AE186:AJ186"/>
    <mergeCell ref="AE188:AJ188"/>
    <mergeCell ref="A187:AD187"/>
    <mergeCell ref="A186:AD186"/>
    <mergeCell ref="A188:AD188"/>
    <mergeCell ref="A201:AD201"/>
    <mergeCell ref="A205:AD205"/>
    <mergeCell ref="A183:AD183"/>
    <mergeCell ref="AE183:AJ183"/>
    <mergeCell ref="A200:AD200"/>
    <mergeCell ref="AE200:AJ200"/>
    <mergeCell ref="AE199:AJ199"/>
    <mergeCell ref="A199:AD199"/>
    <mergeCell ref="A192:AD192"/>
    <mergeCell ref="A202:AD202"/>
    <mergeCell ref="A206:AD206"/>
    <mergeCell ref="A207:AD207"/>
    <mergeCell ref="AE207:AJ207"/>
    <mergeCell ref="A209:AD209"/>
    <mergeCell ref="AE208:AJ208"/>
    <mergeCell ref="AE209:AJ209"/>
    <mergeCell ref="A208:AD208"/>
    <mergeCell ref="A203:AD203"/>
    <mergeCell ref="AK177:AS177"/>
    <mergeCell ref="AK210:AS210"/>
    <mergeCell ref="AK207:AS207"/>
    <mergeCell ref="AK206:AS206"/>
    <mergeCell ref="AK195:AS195"/>
    <mergeCell ref="AK196:AS196"/>
    <mergeCell ref="AK200:AS200"/>
    <mergeCell ref="AK209:AS209"/>
    <mergeCell ref="AK208:AS208"/>
    <mergeCell ref="AK203:AS203"/>
    <mergeCell ref="AE53:AJ53"/>
    <mergeCell ref="AT84:BJ84"/>
    <mergeCell ref="AT83:BJ83"/>
    <mergeCell ref="AK56:AS56"/>
    <mergeCell ref="AK59:AS59"/>
    <mergeCell ref="AK62:AS62"/>
    <mergeCell ref="AK61:AS61"/>
    <mergeCell ref="AK63:AS63"/>
    <mergeCell ref="AE81:AJ81"/>
    <mergeCell ref="A53:AC53"/>
    <mergeCell ref="AE58:AJ58"/>
    <mergeCell ref="A56:AC56"/>
    <mergeCell ref="A57:AC57"/>
    <mergeCell ref="AE56:AJ56"/>
    <mergeCell ref="A54:AC54"/>
    <mergeCell ref="A58:AC58"/>
    <mergeCell ref="AE57:AJ57"/>
    <mergeCell ref="AE52:AJ52"/>
    <mergeCell ref="AE47:AJ47"/>
    <mergeCell ref="AT39:BJ39"/>
    <mergeCell ref="AE39:AJ39"/>
    <mergeCell ref="AK39:AS39"/>
    <mergeCell ref="AT44:BJ44"/>
    <mergeCell ref="AT43:BJ43"/>
    <mergeCell ref="AT46:BJ46"/>
    <mergeCell ref="AT42:BJ42"/>
    <mergeCell ref="AE49:AJ49"/>
    <mergeCell ref="AT15:BJ15"/>
    <mergeCell ref="AE15:AJ15"/>
    <mergeCell ref="AK15:AS15"/>
    <mergeCell ref="AE13:AJ13"/>
    <mergeCell ref="AK13:AS13"/>
    <mergeCell ref="AK10:AS10"/>
    <mergeCell ref="AT12:BJ12"/>
    <mergeCell ref="AT13:BJ13"/>
    <mergeCell ref="AT14:BJ14"/>
    <mergeCell ref="A10:AC10"/>
    <mergeCell ref="AE10:AJ10"/>
    <mergeCell ref="BK17:BV17"/>
    <mergeCell ref="A15:AD15"/>
    <mergeCell ref="A13:AD13"/>
    <mergeCell ref="A14:AD14"/>
    <mergeCell ref="BK14:BV14"/>
    <mergeCell ref="BK12:BV12"/>
    <mergeCell ref="AT10:BJ10"/>
    <mergeCell ref="AK16:AS16"/>
    <mergeCell ref="A7:AD7"/>
    <mergeCell ref="BW14:CG14"/>
    <mergeCell ref="BW15:CG15"/>
    <mergeCell ref="BK15:BV15"/>
    <mergeCell ref="BK9:BV9"/>
    <mergeCell ref="BK13:BV13"/>
    <mergeCell ref="BW13:CG13"/>
    <mergeCell ref="BK10:BV10"/>
    <mergeCell ref="BW10:CG10"/>
    <mergeCell ref="BK11:BV11"/>
    <mergeCell ref="A8:AC8"/>
    <mergeCell ref="AE8:AJ8"/>
    <mergeCell ref="AK8:AS8"/>
    <mergeCell ref="AT8:BJ8"/>
    <mergeCell ref="AT6:BJ6"/>
    <mergeCell ref="BW9:CG9"/>
    <mergeCell ref="BW12:CG12"/>
    <mergeCell ref="CM7:DY7"/>
    <mergeCell ref="BW11:CG11"/>
    <mergeCell ref="AT9:BJ9"/>
    <mergeCell ref="BK7:BV7"/>
    <mergeCell ref="BK6:BV6"/>
    <mergeCell ref="BK8:BV8"/>
    <mergeCell ref="BW8:CG8"/>
    <mergeCell ref="AK9:AS9"/>
    <mergeCell ref="CJ7:CL7"/>
    <mergeCell ref="A6:AD6"/>
    <mergeCell ref="AE6:AJ6"/>
    <mergeCell ref="AK6:AS6"/>
    <mergeCell ref="AK7:AS7"/>
    <mergeCell ref="AE7:AJ7"/>
    <mergeCell ref="BW7:CG7"/>
    <mergeCell ref="AT7:BJ7"/>
    <mergeCell ref="BW6:CG6"/>
    <mergeCell ref="A2:CG2"/>
    <mergeCell ref="A4:AD5"/>
    <mergeCell ref="AE4:AJ5"/>
    <mergeCell ref="AK4:AS5"/>
    <mergeCell ref="AT4:BJ5"/>
    <mergeCell ref="BK4:BV5"/>
    <mergeCell ref="BW4:CG5"/>
    <mergeCell ref="A9:AC9"/>
    <mergeCell ref="AE9:AJ9"/>
    <mergeCell ref="A55:AC55"/>
    <mergeCell ref="AE55:AJ55"/>
    <mergeCell ref="A32:AD32"/>
    <mergeCell ref="AE54:AJ54"/>
    <mergeCell ref="A43:AD43"/>
    <mergeCell ref="AE43:AJ43"/>
    <mergeCell ref="A50:AC50"/>
    <mergeCell ref="AE50:AJ50"/>
    <mergeCell ref="AE38:AJ38"/>
    <mergeCell ref="A34:AC34"/>
    <mergeCell ref="AE34:AJ34"/>
    <mergeCell ref="A37:AC37"/>
    <mergeCell ref="A35:AC35"/>
    <mergeCell ref="AE35:AJ35"/>
    <mergeCell ref="A36:AC36"/>
    <mergeCell ref="AE36:AJ36"/>
    <mergeCell ref="A45:AD45"/>
    <mergeCell ref="A52:AC52"/>
    <mergeCell ref="AE45:AJ45"/>
    <mergeCell ref="A17:AD17"/>
    <mergeCell ref="A27:AD27"/>
    <mergeCell ref="AE24:AJ24"/>
    <mergeCell ref="AE25:AJ25"/>
    <mergeCell ref="A19:AD19"/>
    <mergeCell ref="AE19:AJ19"/>
    <mergeCell ref="A23:AC23"/>
    <mergeCell ref="A33:AD33"/>
    <mergeCell ref="AE33:AJ33"/>
    <mergeCell ref="A24:AC24"/>
    <mergeCell ref="AE27:AJ27"/>
    <mergeCell ref="A25:AD25"/>
    <mergeCell ref="A26:AD26"/>
    <mergeCell ref="A30:AD30"/>
    <mergeCell ref="A29:AC29"/>
    <mergeCell ref="BK16:BV16"/>
    <mergeCell ref="AK18:AS18"/>
    <mergeCell ref="AK19:AS19"/>
    <mergeCell ref="AK24:AS24"/>
    <mergeCell ref="AT16:BJ16"/>
    <mergeCell ref="AT17:BJ17"/>
    <mergeCell ref="AT18:BJ18"/>
    <mergeCell ref="AK25:AS25"/>
    <mergeCell ref="AT24:BJ24"/>
    <mergeCell ref="AT23:BJ23"/>
    <mergeCell ref="AT22:BJ22"/>
    <mergeCell ref="AT19:BJ19"/>
    <mergeCell ref="BK26:BV26"/>
    <mergeCell ref="BW26:CG26"/>
    <mergeCell ref="AK27:AS27"/>
    <mergeCell ref="AK23:AS23"/>
    <mergeCell ref="AK26:AS26"/>
    <mergeCell ref="AT29:BJ29"/>
    <mergeCell ref="BK28:BV28"/>
    <mergeCell ref="BK25:BV25"/>
    <mergeCell ref="BW28:CG28"/>
    <mergeCell ref="AT26:BJ26"/>
    <mergeCell ref="AT25:BJ25"/>
    <mergeCell ref="AT28:BJ28"/>
    <mergeCell ref="AT27:BJ27"/>
    <mergeCell ref="BK27:BV27"/>
    <mergeCell ref="BW27:CG27"/>
    <mergeCell ref="AE23:AJ23"/>
    <mergeCell ref="AE31:AJ31"/>
    <mergeCell ref="AE29:AJ29"/>
    <mergeCell ref="AE30:AJ30"/>
    <mergeCell ref="AE26:AJ26"/>
    <mergeCell ref="BW17:CG17"/>
    <mergeCell ref="BK18:BV18"/>
    <mergeCell ref="BW25:CG25"/>
    <mergeCell ref="BW18:CG18"/>
    <mergeCell ref="BK23:BV23"/>
    <mergeCell ref="BW24:CG24"/>
    <mergeCell ref="BK19:BV19"/>
    <mergeCell ref="BW19:CG19"/>
    <mergeCell ref="BW23:CG23"/>
    <mergeCell ref="BK24:BV24"/>
    <mergeCell ref="AK36:AS36"/>
    <mergeCell ref="AK38:AS38"/>
    <mergeCell ref="AK34:AS34"/>
    <mergeCell ref="AK46:AS46"/>
    <mergeCell ref="AK57:AS57"/>
    <mergeCell ref="AK49:AS49"/>
    <mergeCell ref="AK48:AS48"/>
    <mergeCell ref="AK40:AS40"/>
    <mergeCell ref="AK44:AS44"/>
    <mergeCell ref="AK52:AS52"/>
    <mergeCell ref="AK55:AS55"/>
    <mergeCell ref="AK54:AS54"/>
    <mergeCell ref="AK47:AS47"/>
    <mergeCell ref="AK53:AS53"/>
    <mergeCell ref="AE61:AJ61"/>
    <mergeCell ref="A62:AC62"/>
    <mergeCell ref="AE63:AJ63"/>
    <mergeCell ref="AE60:AJ60"/>
    <mergeCell ref="A103:AC103"/>
    <mergeCell ref="A73:AC73"/>
    <mergeCell ref="A64:AC64"/>
    <mergeCell ref="A74:AC74"/>
    <mergeCell ref="A85:AC85"/>
    <mergeCell ref="AK87:AS87"/>
    <mergeCell ref="AK88:AS88"/>
    <mergeCell ref="AE94:AJ94"/>
    <mergeCell ref="A59:AC59"/>
    <mergeCell ref="A91:AC91"/>
    <mergeCell ref="A90:AC90"/>
    <mergeCell ref="A60:AC60"/>
    <mergeCell ref="A61:AC61"/>
    <mergeCell ref="A63:AC63"/>
    <mergeCell ref="AE62:AJ62"/>
    <mergeCell ref="AK91:AS91"/>
    <mergeCell ref="AK94:AS94"/>
    <mergeCell ref="AE98:AJ98"/>
    <mergeCell ref="AE88:AJ88"/>
    <mergeCell ref="AK90:AS90"/>
    <mergeCell ref="AE91:AJ91"/>
    <mergeCell ref="A185:AD185"/>
    <mergeCell ref="A113:AC113"/>
    <mergeCell ref="AE115:AJ115"/>
    <mergeCell ref="A114:AC114"/>
    <mergeCell ref="A115:AC115"/>
    <mergeCell ref="A118:AC118"/>
    <mergeCell ref="A181:AD181"/>
    <mergeCell ref="A121:AD121"/>
    <mergeCell ref="AE181:AJ181"/>
    <mergeCell ref="AE172:AJ172"/>
    <mergeCell ref="A182:AD182"/>
    <mergeCell ref="AE147:AJ147"/>
    <mergeCell ref="A134:AD134"/>
    <mergeCell ref="A169:AD169"/>
    <mergeCell ref="A171:AC171"/>
    <mergeCell ref="A175:AD175"/>
    <mergeCell ref="AE174:AJ174"/>
    <mergeCell ref="A153:AC153"/>
    <mergeCell ref="A135:AD135"/>
    <mergeCell ref="AE167:AJ167"/>
    <mergeCell ref="BW205:CG205"/>
    <mergeCell ref="BK187:BV187"/>
    <mergeCell ref="BW202:CG202"/>
    <mergeCell ref="BW200:CG200"/>
    <mergeCell ref="BK199:BV199"/>
    <mergeCell ref="BK202:BV202"/>
    <mergeCell ref="BK201:BV201"/>
    <mergeCell ref="BW199:CG199"/>
    <mergeCell ref="BK188:BV188"/>
    <mergeCell ref="BK204:BV204"/>
    <mergeCell ref="BW217:CG217"/>
    <mergeCell ref="AK74:AS74"/>
    <mergeCell ref="A168:AC168"/>
    <mergeCell ref="BK206:BV206"/>
    <mergeCell ref="BK203:BV203"/>
    <mergeCell ref="BK200:BV200"/>
    <mergeCell ref="BW209:CG209"/>
    <mergeCell ref="BW206:CG206"/>
    <mergeCell ref="BW203:CG203"/>
    <mergeCell ref="BW216:CG216"/>
    <mergeCell ref="BW221:CG221"/>
    <mergeCell ref="BW208:CG208"/>
    <mergeCell ref="BW219:CG219"/>
    <mergeCell ref="BW214:CG214"/>
    <mergeCell ref="BW210:CG210"/>
    <mergeCell ref="BW212:CG212"/>
    <mergeCell ref="BW215:CG215"/>
    <mergeCell ref="BW218:CG218"/>
    <mergeCell ref="BW213:CG213"/>
    <mergeCell ref="BW211:CG211"/>
    <mergeCell ref="BK193:BV193"/>
    <mergeCell ref="BW198:CG198"/>
    <mergeCell ref="BK195:BV195"/>
    <mergeCell ref="AT185:BJ185"/>
    <mergeCell ref="AT186:BJ186"/>
    <mergeCell ref="AT188:BJ188"/>
    <mergeCell ref="BK189:BV189"/>
    <mergeCell ref="BK185:BV185"/>
    <mergeCell ref="BK184:BV184"/>
    <mergeCell ref="BK191:BV191"/>
    <mergeCell ref="BW204:CG204"/>
    <mergeCell ref="BW187:CG187"/>
    <mergeCell ref="BK194:BV194"/>
    <mergeCell ref="BW192:CG192"/>
    <mergeCell ref="BW188:CG188"/>
    <mergeCell ref="BW193:CG193"/>
    <mergeCell ref="BW191:CG191"/>
    <mergeCell ref="BW176:CG176"/>
    <mergeCell ref="BW181:CG181"/>
    <mergeCell ref="BK176:BV176"/>
    <mergeCell ref="BW182:CG182"/>
    <mergeCell ref="BW180:CG180"/>
    <mergeCell ref="BW178:CG178"/>
    <mergeCell ref="BK178:BV178"/>
    <mergeCell ref="AK181:AS181"/>
    <mergeCell ref="AK180:AS180"/>
    <mergeCell ref="AT180:BJ180"/>
    <mergeCell ref="AE180:AJ180"/>
    <mergeCell ref="AT181:BJ181"/>
    <mergeCell ref="AK173:AS173"/>
    <mergeCell ref="AT172:BJ172"/>
    <mergeCell ref="BW172:CG172"/>
    <mergeCell ref="BW171:CG171"/>
    <mergeCell ref="BK173:BV173"/>
    <mergeCell ref="BK172:BV172"/>
    <mergeCell ref="BW173:CG173"/>
    <mergeCell ref="BK171:BV171"/>
    <mergeCell ref="AT173:BJ173"/>
    <mergeCell ref="BK175:BV175"/>
    <mergeCell ref="A176:AD176"/>
    <mergeCell ref="AK174:AS174"/>
    <mergeCell ref="AK175:AS175"/>
    <mergeCell ref="AT176:BJ176"/>
    <mergeCell ref="AT175:BJ175"/>
    <mergeCell ref="A170:AC170"/>
    <mergeCell ref="A172:AC172"/>
    <mergeCell ref="A173:AD173"/>
    <mergeCell ref="A174:AD174"/>
    <mergeCell ref="A151:AC151"/>
    <mergeCell ref="A156:AD156"/>
    <mergeCell ref="A161:AD161"/>
    <mergeCell ref="A158:AC158"/>
    <mergeCell ref="A152:AC152"/>
    <mergeCell ref="A159:AC159"/>
    <mergeCell ref="A155:AD155"/>
    <mergeCell ref="A157:AC157"/>
    <mergeCell ref="A160:AC160"/>
    <mergeCell ref="A154:AC154"/>
    <mergeCell ref="A102:AC102"/>
    <mergeCell ref="A89:AC89"/>
    <mergeCell ref="A100:AC100"/>
    <mergeCell ref="A101:AC101"/>
    <mergeCell ref="A93:AC93"/>
    <mergeCell ref="A92:AC92"/>
    <mergeCell ref="A94:AC94"/>
    <mergeCell ref="A98:AC98"/>
    <mergeCell ref="AE99:AJ99"/>
    <mergeCell ref="AK99:AS99"/>
    <mergeCell ref="AK97:AS97"/>
    <mergeCell ref="AE92:AJ92"/>
    <mergeCell ref="AK92:AS92"/>
    <mergeCell ref="AK96:AS96"/>
    <mergeCell ref="AE97:AJ97"/>
    <mergeCell ref="AE95:AJ95"/>
    <mergeCell ref="AK93:AS93"/>
    <mergeCell ref="AK95:AS95"/>
    <mergeCell ref="A82:AC82"/>
    <mergeCell ref="A99:AD99"/>
    <mergeCell ref="A87:AC87"/>
    <mergeCell ref="A84:AC84"/>
    <mergeCell ref="A88:AC88"/>
    <mergeCell ref="AK83:AS83"/>
    <mergeCell ref="AK84:AS84"/>
    <mergeCell ref="AK86:AS86"/>
    <mergeCell ref="AK85:AS85"/>
    <mergeCell ref="AE86:AJ86"/>
    <mergeCell ref="AE83:AJ83"/>
    <mergeCell ref="AE90:AJ90"/>
    <mergeCell ref="AE84:AJ84"/>
    <mergeCell ref="AE85:AJ85"/>
    <mergeCell ref="AE89:AJ89"/>
    <mergeCell ref="AE87:AJ87"/>
    <mergeCell ref="AE76:AJ76"/>
    <mergeCell ref="AT79:BJ79"/>
    <mergeCell ref="AE79:AJ79"/>
    <mergeCell ref="AT82:BJ82"/>
    <mergeCell ref="AT80:BJ80"/>
    <mergeCell ref="AE80:AJ80"/>
    <mergeCell ref="AK80:AS80"/>
    <mergeCell ref="AK81:AS81"/>
    <mergeCell ref="AK79:AS79"/>
    <mergeCell ref="AK82:AS82"/>
    <mergeCell ref="AE69:AJ69"/>
    <mergeCell ref="AE74:AJ74"/>
    <mergeCell ref="AE71:AJ71"/>
    <mergeCell ref="AE70:AJ70"/>
    <mergeCell ref="AE73:AJ73"/>
    <mergeCell ref="AE72:AJ72"/>
    <mergeCell ref="AE64:AJ64"/>
    <mergeCell ref="A95:AC95"/>
    <mergeCell ref="AE96:AJ96"/>
    <mergeCell ref="A96:AC96"/>
    <mergeCell ref="A86:AC86"/>
    <mergeCell ref="A81:AC81"/>
    <mergeCell ref="A83:AC83"/>
    <mergeCell ref="A72:AC72"/>
    <mergeCell ref="A76:AC76"/>
    <mergeCell ref="A68:AC68"/>
    <mergeCell ref="BW81:CG81"/>
    <mergeCell ref="BW207:CG207"/>
    <mergeCell ref="BW201:CG201"/>
    <mergeCell ref="BW127:CG127"/>
    <mergeCell ref="BW162:CG162"/>
    <mergeCell ref="BW189:CG189"/>
    <mergeCell ref="BW197:CG197"/>
    <mergeCell ref="BW177:CG177"/>
    <mergeCell ref="BW175:CG175"/>
    <mergeCell ref="BW174:CG174"/>
    <mergeCell ref="BW186:CG186"/>
    <mergeCell ref="BW183:CG183"/>
    <mergeCell ref="BW190:CG190"/>
    <mergeCell ref="BW184:CG184"/>
    <mergeCell ref="BW185:CG185"/>
    <mergeCell ref="AT207:BJ207"/>
    <mergeCell ref="AT202:BJ202"/>
    <mergeCell ref="AT205:BJ205"/>
    <mergeCell ref="AT206:BJ206"/>
    <mergeCell ref="AT203:BJ203"/>
    <mergeCell ref="BW195:CG195"/>
    <mergeCell ref="AT30:BJ30"/>
    <mergeCell ref="AK194:AS194"/>
    <mergeCell ref="AT201:BJ201"/>
    <mergeCell ref="AT194:BJ194"/>
    <mergeCell ref="AK201:AS201"/>
    <mergeCell ref="AT196:BJ196"/>
    <mergeCell ref="AT193:BJ193"/>
    <mergeCell ref="AT199:BJ199"/>
    <mergeCell ref="AT200:BJ200"/>
    <mergeCell ref="A11:AD11"/>
    <mergeCell ref="AE11:AJ11"/>
    <mergeCell ref="AK11:AS11"/>
    <mergeCell ref="A12:AD12"/>
    <mergeCell ref="AE12:AJ12"/>
    <mergeCell ref="AK12:AS12"/>
    <mergeCell ref="BW16:CG16"/>
    <mergeCell ref="AT11:BJ11"/>
    <mergeCell ref="A18:AD18"/>
    <mergeCell ref="AE14:AJ14"/>
    <mergeCell ref="AK14:AS14"/>
    <mergeCell ref="A16:AD16"/>
    <mergeCell ref="AE16:AJ16"/>
    <mergeCell ref="AE17:AJ17"/>
    <mergeCell ref="AE18:AJ18"/>
    <mergeCell ref="AK17:AS17"/>
    <mergeCell ref="A46:AD46"/>
    <mergeCell ref="AE46:AJ46"/>
    <mergeCell ref="AK41:AS41"/>
    <mergeCell ref="A31:AD31"/>
    <mergeCell ref="AE32:AJ32"/>
    <mergeCell ref="AK32:AS32"/>
    <mergeCell ref="AK35:AS35"/>
    <mergeCell ref="AK42:AS42"/>
    <mergeCell ref="AK37:AS37"/>
    <mergeCell ref="AK33:AS33"/>
    <mergeCell ref="A47:AC47"/>
    <mergeCell ref="A44:AD44"/>
    <mergeCell ref="A28:AD28"/>
    <mergeCell ref="AE28:AJ28"/>
    <mergeCell ref="A40:AC40"/>
    <mergeCell ref="A42:AC42"/>
    <mergeCell ref="A38:AD38"/>
    <mergeCell ref="A39:AC39"/>
    <mergeCell ref="A41:AC41"/>
    <mergeCell ref="AE41:AJ41"/>
    <mergeCell ref="AK28:AS28"/>
    <mergeCell ref="AK31:AS31"/>
    <mergeCell ref="AK30:AS30"/>
    <mergeCell ref="AK29:AS29"/>
    <mergeCell ref="AE48:AJ48"/>
    <mergeCell ref="BK36:BV36"/>
    <mergeCell ref="AT36:BJ36"/>
    <mergeCell ref="AE37:AJ37"/>
    <mergeCell ref="AT37:BJ37"/>
    <mergeCell ref="AE40:AJ40"/>
    <mergeCell ref="BK42:BV42"/>
    <mergeCell ref="BK44:BV44"/>
    <mergeCell ref="BK38:BV38"/>
    <mergeCell ref="AT48:BJ48"/>
    <mergeCell ref="AT38:BJ38"/>
    <mergeCell ref="BW40:CG40"/>
    <mergeCell ref="AT34:BJ34"/>
    <mergeCell ref="BW34:CG34"/>
    <mergeCell ref="BK34:BV34"/>
    <mergeCell ref="BW38:CG38"/>
    <mergeCell ref="BW39:CG39"/>
    <mergeCell ref="BW36:CG36"/>
    <mergeCell ref="BK35:BV35"/>
    <mergeCell ref="BW35:CG35"/>
    <mergeCell ref="BW46:CG46"/>
    <mergeCell ref="BW42:CG42"/>
    <mergeCell ref="BK40:BV40"/>
    <mergeCell ref="BK45:BV45"/>
    <mergeCell ref="BW44:CG44"/>
    <mergeCell ref="BW45:CG45"/>
    <mergeCell ref="BK41:BV41"/>
    <mergeCell ref="BW43:CG43"/>
    <mergeCell ref="BK43:BV43"/>
    <mergeCell ref="BW41:CG41"/>
    <mergeCell ref="A49:AC49"/>
    <mergeCell ref="AE44:AJ44"/>
    <mergeCell ref="AK50:AS50"/>
    <mergeCell ref="AT40:BJ40"/>
    <mergeCell ref="AT49:BJ49"/>
    <mergeCell ref="AE42:AJ42"/>
    <mergeCell ref="AK43:AS43"/>
    <mergeCell ref="AK45:AS45"/>
    <mergeCell ref="AT50:BJ50"/>
    <mergeCell ref="A48:AC48"/>
    <mergeCell ref="AT41:BJ41"/>
    <mergeCell ref="BK53:BV53"/>
    <mergeCell ref="AT56:BJ56"/>
    <mergeCell ref="BK59:BV59"/>
    <mergeCell ref="AT45:BJ45"/>
    <mergeCell ref="AT47:BJ47"/>
    <mergeCell ref="BK49:BV49"/>
    <mergeCell ref="BK58:BV58"/>
    <mergeCell ref="AT53:BJ53"/>
    <mergeCell ref="BK57:BV57"/>
    <mergeCell ref="AT60:BJ60"/>
    <mergeCell ref="AT59:BJ59"/>
    <mergeCell ref="BK56:BV56"/>
    <mergeCell ref="BW61:CG61"/>
    <mergeCell ref="AT61:BJ61"/>
    <mergeCell ref="BK60:BV60"/>
    <mergeCell ref="BW59:CG59"/>
    <mergeCell ref="BW60:CG60"/>
    <mergeCell ref="BK61:BV61"/>
    <mergeCell ref="BW56:CG56"/>
    <mergeCell ref="AT52:BJ52"/>
    <mergeCell ref="AT55:BJ55"/>
    <mergeCell ref="AT54:BJ54"/>
    <mergeCell ref="AT57:BJ57"/>
    <mergeCell ref="AE59:AJ59"/>
    <mergeCell ref="AK58:AS58"/>
    <mergeCell ref="AK60:AS60"/>
    <mergeCell ref="BK70:BV70"/>
    <mergeCell ref="AK64:AS64"/>
    <mergeCell ref="AK70:AS70"/>
    <mergeCell ref="AT67:BJ67"/>
    <mergeCell ref="AK68:AS68"/>
    <mergeCell ref="AT62:BJ62"/>
    <mergeCell ref="AT58:BJ58"/>
    <mergeCell ref="AK72:AS72"/>
    <mergeCell ref="AT72:BJ72"/>
    <mergeCell ref="BK73:BV73"/>
    <mergeCell ref="BK71:BV71"/>
    <mergeCell ref="AT71:BJ71"/>
    <mergeCell ref="AK73:AS73"/>
    <mergeCell ref="AK71:AS71"/>
    <mergeCell ref="AT74:BJ74"/>
    <mergeCell ref="BK81:BV81"/>
    <mergeCell ref="AK76:AS76"/>
    <mergeCell ref="AK75:AS75"/>
    <mergeCell ref="AT78:BJ78"/>
    <mergeCell ref="AT76:BJ76"/>
    <mergeCell ref="BK74:BV74"/>
    <mergeCell ref="BK79:BV79"/>
    <mergeCell ref="AT75:BJ75"/>
    <mergeCell ref="BK78:BV78"/>
    <mergeCell ref="A75:AC75"/>
    <mergeCell ref="AT81:BJ81"/>
    <mergeCell ref="AE75:AJ75"/>
    <mergeCell ref="AE68:AJ68"/>
    <mergeCell ref="A71:AC71"/>
    <mergeCell ref="A69:AC69"/>
    <mergeCell ref="A70:AC70"/>
    <mergeCell ref="AK69:AS69"/>
    <mergeCell ref="AT70:BJ70"/>
    <mergeCell ref="AT73:BJ73"/>
    <mergeCell ref="BW66:CG66"/>
    <mergeCell ref="AT66:BJ66"/>
    <mergeCell ref="BK66:BV66"/>
    <mergeCell ref="AT69:BJ69"/>
    <mergeCell ref="BK69:BV69"/>
    <mergeCell ref="BW69:CG69"/>
    <mergeCell ref="BK67:BV67"/>
    <mergeCell ref="BK68:BV68"/>
    <mergeCell ref="BW68:CG68"/>
    <mergeCell ref="AT68:BJ68"/>
    <mergeCell ref="BW62:CG62"/>
    <mergeCell ref="AT64:BJ64"/>
    <mergeCell ref="BK65:BV65"/>
    <mergeCell ref="AT65:BJ65"/>
    <mergeCell ref="BK64:BV64"/>
    <mergeCell ref="BW63:CG63"/>
    <mergeCell ref="BW64:CG64"/>
    <mergeCell ref="BK62:BV62"/>
    <mergeCell ref="BK63:BV63"/>
    <mergeCell ref="AT63:BJ63"/>
    <mergeCell ref="AT101:BJ101"/>
    <mergeCell ref="AT97:BJ97"/>
    <mergeCell ref="AT102:BJ102"/>
    <mergeCell ref="AT100:BJ100"/>
    <mergeCell ref="AT99:BJ99"/>
    <mergeCell ref="AK107:AS107"/>
    <mergeCell ref="A148:AC148"/>
    <mergeCell ref="AE148:AJ148"/>
    <mergeCell ref="AE134:AJ134"/>
    <mergeCell ref="A139:AC139"/>
    <mergeCell ref="A140:AC140"/>
    <mergeCell ref="A145:AC145"/>
    <mergeCell ref="A146:AC146"/>
    <mergeCell ref="AK147:AS147"/>
    <mergeCell ref="AK148:AS148"/>
    <mergeCell ref="A138:AD138"/>
    <mergeCell ref="AE138:AJ138"/>
    <mergeCell ref="AE142:AJ142"/>
    <mergeCell ref="AE150:AJ150"/>
    <mergeCell ref="A141:AC141"/>
    <mergeCell ref="AE141:AJ141"/>
    <mergeCell ref="A150:AC150"/>
    <mergeCell ref="A149:AC149"/>
    <mergeCell ref="AE149:AJ149"/>
    <mergeCell ref="AE139:AJ139"/>
    <mergeCell ref="AK213:AS213"/>
    <mergeCell ref="AK212:AS212"/>
    <mergeCell ref="AE158:AJ158"/>
    <mergeCell ref="AE157:AJ157"/>
    <mergeCell ref="AE161:AJ161"/>
    <mergeCell ref="AE159:AJ159"/>
    <mergeCell ref="AE178:AJ178"/>
    <mergeCell ref="AE177:AJ177"/>
    <mergeCell ref="AE176:AJ176"/>
    <mergeCell ref="AK187:AS187"/>
    <mergeCell ref="AT195:BJ195"/>
    <mergeCell ref="AT178:BJ178"/>
    <mergeCell ref="AT189:BJ189"/>
    <mergeCell ref="AT177:BJ177"/>
    <mergeCell ref="AT183:BJ183"/>
    <mergeCell ref="AT190:BJ190"/>
    <mergeCell ref="AT192:BJ192"/>
    <mergeCell ref="AT184:BJ184"/>
    <mergeCell ref="AT187:BJ187"/>
    <mergeCell ref="AT182:BJ182"/>
    <mergeCell ref="AK193:AS193"/>
    <mergeCell ref="AK182:AS182"/>
    <mergeCell ref="AK186:AS186"/>
    <mergeCell ref="AK185:AS185"/>
    <mergeCell ref="AK192:AS192"/>
    <mergeCell ref="AK183:AS183"/>
    <mergeCell ref="AK190:AS190"/>
    <mergeCell ref="AK188:AS188"/>
    <mergeCell ref="BW134:CG134"/>
    <mergeCell ref="AK127:AS127"/>
    <mergeCell ref="AT133:BJ133"/>
    <mergeCell ref="AT131:BJ131"/>
    <mergeCell ref="AT127:BJ127"/>
    <mergeCell ref="AT129:BJ129"/>
    <mergeCell ref="AT130:BJ130"/>
    <mergeCell ref="AT132:BJ132"/>
    <mergeCell ref="BK130:BV130"/>
    <mergeCell ref="BK129:BV129"/>
    <mergeCell ref="A119:AC119"/>
    <mergeCell ref="A104:AD104"/>
    <mergeCell ref="A106:AC106"/>
    <mergeCell ref="A105:AD105"/>
    <mergeCell ref="A107:AC107"/>
    <mergeCell ref="A108:AC108"/>
    <mergeCell ref="A117:AC117"/>
    <mergeCell ref="A112:AC112"/>
    <mergeCell ref="A111:AC111"/>
    <mergeCell ref="AE117:AJ117"/>
    <mergeCell ref="AK109:AS109"/>
    <mergeCell ref="A110:AC110"/>
    <mergeCell ref="A109:AC109"/>
    <mergeCell ref="AE109:AJ109"/>
    <mergeCell ref="AE110:AJ110"/>
    <mergeCell ref="AE114:AJ114"/>
    <mergeCell ref="AE120:AJ120"/>
    <mergeCell ref="AE105:AJ105"/>
    <mergeCell ref="BK108:BV108"/>
    <mergeCell ref="AE107:AJ107"/>
    <mergeCell ref="AE108:AJ108"/>
    <mergeCell ref="AT112:BJ112"/>
    <mergeCell ref="AT113:BJ113"/>
    <mergeCell ref="AK113:AS113"/>
    <mergeCell ref="AT114:BJ114"/>
    <mergeCell ref="AT117:BJ117"/>
    <mergeCell ref="AT151:BJ151"/>
    <mergeCell ref="AT150:BJ150"/>
    <mergeCell ref="AT149:BJ149"/>
    <mergeCell ref="AE82:AJ82"/>
    <mergeCell ref="AK106:AS106"/>
    <mergeCell ref="AT98:BJ98"/>
    <mergeCell ref="AK89:AS89"/>
    <mergeCell ref="AK103:AS103"/>
    <mergeCell ref="AK100:AS100"/>
    <mergeCell ref="AE93:AJ93"/>
    <mergeCell ref="BK196:BV196"/>
    <mergeCell ref="BW196:CG196"/>
    <mergeCell ref="BW167:CG167"/>
    <mergeCell ref="AT162:BJ162"/>
    <mergeCell ref="BK162:BV162"/>
    <mergeCell ref="AT171:BJ171"/>
    <mergeCell ref="BK174:BV174"/>
    <mergeCell ref="AT174:BJ174"/>
    <mergeCell ref="AT170:BJ170"/>
    <mergeCell ref="BK169:BV169"/>
    <mergeCell ref="A198:AD198"/>
    <mergeCell ref="AE198:AJ198"/>
    <mergeCell ref="BK198:BV198"/>
    <mergeCell ref="AK197:AS197"/>
    <mergeCell ref="AT197:BJ197"/>
    <mergeCell ref="AT198:BJ198"/>
    <mergeCell ref="BK197:BV197"/>
    <mergeCell ref="A196:AD196"/>
    <mergeCell ref="AE162:AJ162"/>
    <mergeCell ref="A165:AD165"/>
    <mergeCell ref="AE165:AJ165"/>
    <mergeCell ref="A166:AD166"/>
    <mergeCell ref="AE166:AJ166"/>
    <mergeCell ref="A162:AD162"/>
    <mergeCell ref="A180:AD180"/>
    <mergeCell ref="A178:AD178"/>
    <mergeCell ref="A177:AD177"/>
    <mergeCell ref="AE145:AJ145"/>
    <mergeCell ref="AK129:AS129"/>
    <mergeCell ref="A195:AD195"/>
    <mergeCell ref="AE195:AJ195"/>
    <mergeCell ref="AK189:AS189"/>
    <mergeCell ref="A147:AC147"/>
    <mergeCell ref="A136:AD136"/>
    <mergeCell ref="AE140:AJ140"/>
    <mergeCell ref="AE151:AJ151"/>
    <mergeCell ref="AE154:AJ154"/>
    <mergeCell ref="AE153:AJ153"/>
    <mergeCell ref="AE146:AJ146"/>
    <mergeCell ref="AE152:AJ152"/>
    <mergeCell ref="AT167:BJ167"/>
    <mergeCell ref="AT148:BJ148"/>
    <mergeCell ref="AT161:BJ161"/>
    <mergeCell ref="AK164:AS164"/>
    <mergeCell ref="AK165:AS165"/>
    <mergeCell ref="AT147:BJ147"/>
    <mergeCell ref="AT146:BJ146"/>
    <mergeCell ref="AT166:BJ166"/>
    <mergeCell ref="AT158:BJ158"/>
    <mergeCell ref="BW150:CG150"/>
    <mergeCell ref="AT163:BJ163"/>
    <mergeCell ref="BK163:BV163"/>
    <mergeCell ref="BK164:BV164"/>
    <mergeCell ref="AT164:BJ164"/>
    <mergeCell ref="BK166:BV166"/>
    <mergeCell ref="AT165:BJ165"/>
    <mergeCell ref="AT152:BJ152"/>
    <mergeCell ref="BW155:CG155"/>
    <mergeCell ref="BK150:BV150"/>
    <mergeCell ref="BW148:CG148"/>
    <mergeCell ref="BK151:BV151"/>
    <mergeCell ref="BW151:CG151"/>
    <mergeCell ref="BW152:CG152"/>
    <mergeCell ref="BK149:BV149"/>
    <mergeCell ref="BK152:BV152"/>
    <mergeCell ref="BW149:CG149"/>
    <mergeCell ref="BK138:BV138"/>
    <mergeCell ref="BW138:CG138"/>
    <mergeCell ref="AT134:BJ134"/>
    <mergeCell ref="BK137:BV137"/>
    <mergeCell ref="AT137:BJ137"/>
    <mergeCell ref="AT135:BJ135"/>
    <mergeCell ref="BK134:BV134"/>
    <mergeCell ref="BW136:CG136"/>
    <mergeCell ref="BK135:BV135"/>
    <mergeCell ref="BK136:BV136"/>
    <mergeCell ref="BK139:BV139"/>
    <mergeCell ref="BW140:CG140"/>
    <mergeCell ref="AK126:AS126"/>
    <mergeCell ref="AK128:AS128"/>
    <mergeCell ref="AT128:BJ128"/>
    <mergeCell ref="BK128:BV128"/>
    <mergeCell ref="BW128:CG128"/>
    <mergeCell ref="BW139:CG139"/>
    <mergeCell ref="BK140:BV140"/>
    <mergeCell ref="BW137:CG137"/>
    <mergeCell ref="AT126:BJ126"/>
    <mergeCell ref="AK119:AS119"/>
    <mergeCell ref="AT119:BJ119"/>
    <mergeCell ref="AK120:AS120"/>
    <mergeCell ref="AT120:BJ120"/>
    <mergeCell ref="AK125:AS125"/>
    <mergeCell ref="AT125:BJ125"/>
    <mergeCell ref="BW125:CG125"/>
    <mergeCell ref="AK121:AS121"/>
    <mergeCell ref="AK98:AS98"/>
    <mergeCell ref="AK117:AS117"/>
    <mergeCell ref="AK110:AS110"/>
    <mergeCell ref="AK108:AS108"/>
    <mergeCell ref="AK114:AS114"/>
    <mergeCell ref="AK115:AS115"/>
    <mergeCell ref="AT109:BJ109"/>
    <mergeCell ref="AT115:BJ115"/>
    <mergeCell ref="BW157:CG157"/>
    <mergeCell ref="BK157:BV157"/>
    <mergeCell ref="BW158:CG158"/>
    <mergeCell ref="BK142:BV142"/>
    <mergeCell ref="BK143:BV143"/>
    <mergeCell ref="BK144:BV144"/>
    <mergeCell ref="BW144:CG144"/>
    <mergeCell ref="BK148:BV148"/>
    <mergeCell ref="BK155:BV155"/>
    <mergeCell ref="BW153:CG153"/>
    <mergeCell ref="BK165:BV165"/>
    <mergeCell ref="BW78:CG78"/>
    <mergeCell ref="A116:AC116"/>
    <mergeCell ref="AE116:AJ116"/>
    <mergeCell ref="AK116:AS116"/>
    <mergeCell ref="AT116:BJ116"/>
    <mergeCell ref="BK116:BV116"/>
    <mergeCell ref="BW116:CG116"/>
    <mergeCell ref="A78:AC78"/>
    <mergeCell ref="AE78:AJ78"/>
    <mergeCell ref="AK78:AS78"/>
    <mergeCell ref="A137:AD137"/>
    <mergeCell ref="AE137:AJ137"/>
    <mergeCell ref="AK137:AS137"/>
    <mergeCell ref="AK131:AS131"/>
    <mergeCell ref="A125:AD125"/>
    <mergeCell ref="AE125:AJ125"/>
    <mergeCell ref="A79:AC79"/>
    <mergeCell ref="A80:AC80"/>
    <mergeCell ref="A97:AC97"/>
    <mergeCell ref="AK138:AS138"/>
    <mergeCell ref="AT138:BJ138"/>
    <mergeCell ref="BW166:CG166"/>
    <mergeCell ref="BW165:CG165"/>
    <mergeCell ref="BW163:CG163"/>
    <mergeCell ref="BW164:CG164"/>
    <mergeCell ref="AT143:BJ143"/>
    <mergeCell ref="AK141:AS141"/>
    <mergeCell ref="AT141:BJ141"/>
    <mergeCell ref="BK141:BV141"/>
    <mergeCell ref="A191:AD191"/>
    <mergeCell ref="AE191:AJ191"/>
    <mergeCell ref="AK191:AS191"/>
    <mergeCell ref="AT191:BJ191"/>
    <mergeCell ref="A190:AD190"/>
    <mergeCell ref="AE190:AJ190"/>
    <mergeCell ref="BW220:CG220"/>
    <mergeCell ref="A222:AD222"/>
    <mergeCell ref="AE222:AJ222"/>
    <mergeCell ref="AK222:AS222"/>
    <mergeCell ref="AT222:BJ222"/>
    <mergeCell ref="BK222:BV222"/>
    <mergeCell ref="BW222:CG222"/>
    <mergeCell ref="A220:AD220"/>
    <mergeCell ref="BW77:CG77"/>
    <mergeCell ref="A77:AC77"/>
    <mergeCell ref="AE77:AJ77"/>
    <mergeCell ref="AK77:AS77"/>
    <mergeCell ref="AT77:BJ77"/>
    <mergeCell ref="A65:AC65"/>
    <mergeCell ref="AE65:AJ65"/>
    <mergeCell ref="AK65:AS65"/>
    <mergeCell ref="A67:AC67"/>
    <mergeCell ref="AE67:AJ67"/>
    <mergeCell ref="AK67:AS67"/>
    <mergeCell ref="A66:AC66"/>
    <mergeCell ref="AE66:AJ66"/>
    <mergeCell ref="AK66:AS66"/>
    <mergeCell ref="BW22:CG22"/>
    <mergeCell ref="A21:AD21"/>
    <mergeCell ref="AE21:AJ21"/>
    <mergeCell ref="AK21:AS21"/>
    <mergeCell ref="AT21:BJ21"/>
    <mergeCell ref="A22:AD22"/>
    <mergeCell ref="AE22:AJ22"/>
    <mergeCell ref="AK22:AS22"/>
    <mergeCell ref="BW92:CG92"/>
    <mergeCell ref="A20:AD20"/>
    <mergeCell ref="AE20:AJ20"/>
    <mergeCell ref="AK20:AS20"/>
    <mergeCell ref="AT20:BJ20"/>
    <mergeCell ref="BK21:BV21"/>
    <mergeCell ref="BW21:CG21"/>
    <mergeCell ref="BK20:BV20"/>
    <mergeCell ref="BW20:CG20"/>
    <mergeCell ref="BK22:BV22"/>
    <mergeCell ref="A184:AD184"/>
    <mergeCell ref="AE184:AJ184"/>
    <mergeCell ref="AK184:AS184"/>
    <mergeCell ref="A163:AD163"/>
    <mergeCell ref="AE163:AJ163"/>
    <mergeCell ref="AK163:AS163"/>
    <mergeCell ref="A164:AD164"/>
    <mergeCell ref="AK178:AS178"/>
    <mergeCell ref="AE164:AJ164"/>
    <mergeCell ref="A167:AC167"/>
    <mergeCell ref="A144:AC144"/>
    <mergeCell ref="AE144:AJ144"/>
    <mergeCell ref="AK144:AS144"/>
    <mergeCell ref="AT144:BJ144"/>
    <mergeCell ref="AE143:AJ143"/>
    <mergeCell ref="AK143:AS143"/>
    <mergeCell ref="BW141:CG141"/>
    <mergeCell ref="A142:AC142"/>
    <mergeCell ref="BW143:CG143"/>
    <mergeCell ref="A143:AC143"/>
    <mergeCell ref="BW142:CG142"/>
    <mergeCell ref="AT142:BJ142"/>
    <mergeCell ref="AK142:AS142"/>
  </mergeCells>
  <printOptions/>
  <pageMargins left="1.229861111111111" right="0.1902777777777778" top="0.22986111111111113" bottom="0.1701388888888889" header="0.1701388888888889" footer="0.5118055555555556"/>
  <pageSetup horizontalDpi="300" verticalDpi="300" orientation="portrait" paperSize="9" scale="68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46"/>
  <sheetViews>
    <sheetView zoomScaleSheetLayoutView="100" zoomScalePageLayoutView="0" workbookViewId="0" topLeftCell="A23">
      <selection activeCell="BY32" sqref="BY32:CN32"/>
    </sheetView>
  </sheetViews>
  <sheetFormatPr defaultColWidth="0.875" defaultRowHeight="12.75"/>
  <cols>
    <col min="1" max="25" width="0.875" style="2" customWidth="1"/>
    <col min="26" max="26" width="2.25390625" style="2" customWidth="1"/>
    <col min="27" max="27" width="1.875" style="2" customWidth="1"/>
    <col min="28" max="30" width="0.875" style="2" customWidth="1"/>
    <col min="31" max="31" width="2.875" style="2" customWidth="1"/>
    <col min="32" max="50" width="0.875" style="2" customWidth="1"/>
    <col min="51" max="51" width="12.875" style="2" customWidth="1"/>
    <col min="52" max="16384" width="0.875" style="2" customWidth="1"/>
  </cols>
  <sheetData>
    <row r="1" ht="12">
      <c r="DD1" s="6" t="s">
        <v>357</v>
      </c>
    </row>
    <row r="2" spans="1:108" s="8" customFormat="1" ht="25.5" customHeight="1">
      <c r="A2" s="274" t="s">
        <v>205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274"/>
      <c r="BE2" s="274"/>
      <c r="BF2" s="274"/>
      <c r="BG2" s="274"/>
      <c r="BH2" s="274"/>
      <c r="BI2" s="274"/>
      <c r="BJ2" s="274"/>
      <c r="BK2" s="274"/>
      <c r="BL2" s="274"/>
      <c r="BM2" s="274"/>
      <c r="BN2" s="274"/>
      <c r="BO2" s="274"/>
      <c r="BP2" s="274"/>
      <c r="BQ2" s="274"/>
      <c r="BR2" s="274"/>
      <c r="BS2" s="274"/>
      <c r="BT2" s="274"/>
      <c r="BU2" s="274"/>
      <c r="BV2" s="274"/>
      <c r="BW2" s="274"/>
      <c r="BX2" s="274"/>
      <c r="BY2" s="274"/>
      <c r="BZ2" s="274"/>
      <c r="CA2" s="274"/>
      <c r="CB2" s="274"/>
      <c r="CC2" s="274"/>
      <c r="CD2" s="274"/>
      <c r="CE2" s="274"/>
      <c r="CF2" s="274"/>
      <c r="CG2" s="274"/>
      <c r="CH2" s="274"/>
      <c r="CI2" s="274"/>
      <c r="CJ2" s="274"/>
      <c r="CK2" s="274"/>
      <c r="CL2" s="274"/>
      <c r="CM2" s="274"/>
      <c r="CN2" s="274"/>
      <c r="CO2" s="274"/>
      <c r="CP2" s="274"/>
      <c r="CQ2" s="274"/>
      <c r="CR2" s="274"/>
      <c r="CS2" s="274"/>
      <c r="CT2" s="274"/>
      <c r="CU2" s="274"/>
      <c r="CV2" s="274"/>
      <c r="CW2" s="274"/>
      <c r="CX2" s="274"/>
      <c r="CY2" s="274"/>
      <c r="CZ2" s="274"/>
      <c r="DA2" s="274"/>
      <c r="DB2" s="274"/>
      <c r="DC2" s="274"/>
      <c r="DD2" s="274"/>
    </row>
    <row r="3" spans="1:108" s="15" customFormat="1" ht="56.25" customHeight="1">
      <c r="A3" s="286" t="s">
        <v>252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 t="s">
        <v>253</v>
      </c>
      <c r="AC3" s="287"/>
      <c r="AD3" s="287"/>
      <c r="AE3" s="287"/>
      <c r="AF3" s="287"/>
      <c r="AG3" s="287"/>
      <c r="AH3" s="287" t="s">
        <v>207</v>
      </c>
      <c r="AI3" s="287"/>
      <c r="AJ3" s="287"/>
      <c r="AK3" s="287"/>
      <c r="AL3" s="287"/>
      <c r="AM3" s="287"/>
      <c r="AN3" s="287"/>
      <c r="AO3" s="287"/>
      <c r="AP3" s="287"/>
      <c r="AQ3" s="287"/>
      <c r="AR3" s="287"/>
      <c r="AS3" s="287"/>
      <c r="AT3" s="287"/>
      <c r="AU3" s="287"/>
      <c r="AV3" s="287"/>
      <c r="AW3" s="287"/>
      <c r="AX3" s="287"/>
      <c r="AY3" s="287"/>
      <c r="AZ3" s="287"/>
      <c r="BA3" s="287"/>
      <c r="BB3" s="287"/>
      <c r="BC3" s="287" t="s">
        <v>358</v>
      </c>
      <c r="BD3" s="287"/>
      <c r="BE3" s="287"/>
      <c r="BF3" s="287"/>
      <c r="BG3" s="287"/>
      <c r="BH3" s="287"/>
      <c r="BI3" s="287"/>
      <c r="BJ3" s="287"/>
      <c r="BK3" s="287"/>
      <c r="BL3" s="287"/>
      <c r="BM3" s="287"/>
      <c r="BN3" s="287"/>
      <c r="BO3" s="287"/>
      <c r="BP3" s="287"/>
      <c r="BQ3" s="287"/>
      <c r="BR3" s="287"/>
      <c r="BS3" s="287"/>
      <c r="BT3" s="287"/>
      <c r="BU3" s="287"/>
      <c r="BV3" s="287"/>
      <c r="BW3" s="287"/>
      <c r="BX3" s="287"/>
      <c r="BY3" s="287" t="s">
        <v>255</v>
      </c>
      <c r="BZ3" s="287"/>
      <c r="CA3" s="287"/>
      <c r="CB3" s="287"/>
      <c r="CC3" s="287"/>
      <c r="CD3" s="287"/>
      <c r="CE3" s="287"/>
      <c r="CF3" s="287"/>
      <c r="CG3" s="287"/>
      <c r="CH3" s="287"/>
      <c r="CI3" s="287"/>
      <c r="CJ3" s="287"/>
      <c r="CK3" s="287"/>
      <c r="CL3" s="287"/>
      <c r="CM3" s="287"/>
      <c r="CN3" s="287"/>
      <c r="CO3" s="287" t="s">
        <v>256</v>
      </c>
      <c r="CP3" s="287"/>
      <c r="CQ3" s="287"/>
      <c r="CR3" s="287"/>
      <c r="CS3" s="287"/>
      <c r="CT3" s="287"/>
      <c r="CU3" s="287"/>
      <c r="CV3" s="287"/>
      <c r="CW3" s="287"/>
      <c r="CX3" s="287"/>
      <c r="CY3" s="287"/>
      <c r="CZ3" s="287"/>
      <c r="DA3" s="287"/>
      <c r="DB3" s="287"/>
      <c r="DC3" s="287"/>
      <c r="DD3" s="291"/>
    </row>
    <row r="4" spans="1:108" s="9" customFormat="1" ht="12" customHeight="1" thickBot="1">
      <c r="A4" s="289">
        <v>1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88">
        <v>2</v>
      </c>
      <c r="AC4" s="288"/>
      <c r="AD4" s="288"/>
      <c r="AE4" s="288"/>
      <c r="AF4" s="288"/>
      <c r="AG4" s="288"/>
      <c r="AH4" s="288">
        <v>3</v>
      </c>
      <c r="AI4" s="288"/>
      <c r="AJ4" s="288"/>
      <c r="AK4" s="288"/>
      <c r="AL4" s="288"/>
      <c r="AM4" s="288"/>
      <c r="AN4" s="288"/>
      <c r="AO4" s="288"/>
      <c r="AP4" s="288"/>
      <c r="AQ4" s="288"/>
      <c r="AR4" s="288"/>
      <c r="AS4" s="288"/>
      <c r="AT4" s="288"/>
      <c r="AU4" s="288"/>
      <c r="AV4" s="288"/>
      <c r="AW4" s="288"/>
      <c r="AX4" s="288"/>
      <c r="AY4" s="288"/>
      <c r="AZ4" s="288"/>
      <c r="BA4" s="288"/>
      <c r="BB4" s="288"/>
      <c r="BC4" s="288">
        <v>4</v>
      </c>
      <c r="BD4" s="288"/>
      <c r="BE4" s="288"/>
      <c r="BF4" s="288"/>
      <c r="BG4" s="288"/>
      <c r="BH4" s="288"/>
      <c r="BI4" s="288"/>
      <c r="BJ4" s="288"/>
      <c r="BK4" s="288"/>
      <c r="BL4" s="288"/>
      <c r="BM4" s="288"/>
      <c r="BN4" s="288"/>
      <c r="BO4" s="288"/>
      <c r="BP4" s="288"/>
      <c r="BQ4" s="288"/>
      <c r="BR4" s="288"/>
      <c r="BS4" s="288"/>
      <c r="BT4" s="288"/>
      <c r="BU4" s="288"/>
      <c r="BV4" s="288"/>
      <c r="BW4" s="288"/>
      <c r="BX4" s="288"/>
      <c r="BY4" s="288">
        <v>5</v>
      </c>
      <c r="BZ4" s="288"/>
      <c r="CA4" s="288"/>
      <c r="CB4" s="288"/>
      <c r="CC4" s="288"/>
      <c r="CD4" s="288"/>
      <c r="CE4" s="288"/>
      <c r="CF4" s="288"/>
      <c r="CG4" s="288"/>
      <c r="CH4" s="288"/>
      <c r="CI4" s="288"/>
      <c r="CJ4" s="288"/>
      <c r="CK4" s="288"/>
      <c r="CL4" s="288"/>
      <c r="CM4" s="288"/>
      <c r="CN4" s="288"/>
      <c r="CO4" s="288">
        <v>6</v>
      </c>
      <c r="CP4" s="288"/>
      <c r="CQ4" s="288"/>
      <c r="CR4" s="288"/>
      <c r="CS4" s="288"/>
      <c r="CT4" s="288"/>
      <c r="CU4" s="288"/>
      <c r="CV4" s="288"/>
      <c r="CW4" s="288"/>
      <c r="CX4" s="288"/>
      <c r="CY4" s="288"/>
      <c r="CZ4" s="288"/>
      <c r="DA4" s="288"/>
      <c r="DB4" s="288"/>
      <c r="DC4" s="288"/>
      <c r="DD4" s="294"/>
    </row>
    <row r="5" spans="1:108" s="16" customFormat="1" ht="23.25" customHeight="1">
      <c r="A5" s="299" t="s">
        <v>208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300"/>
      <c r="AB5" s="301" t="s">
        <v>359</v>
      </c>
      <c r="AC5" s="302"/>
      <c r="AD5" s="302"/>
      <c r="AE5" s="302"/>
      <c r="AF5" s="302"/>
      <c r="AG5" s="302"/>
      <c r="AH5" s="302" t="s">
        <v>209</v>
      </c>
      <c r="AI5" s="302"/>
      <c r="AJ5" s="302"/>
      <c r="AK5" s="302"/>
      <c r="AL5" s="302"/>
      <c r="AM5" s="302"/>
      <c r="AN5" s="302"/>
      <c r="AO5" s="302"/>
      <c r="AP5" s="302"/>
      <c r="AQ5" s="302"/>
      <c r="AR5" s="302"/>
      <c r="AS5" s="302"/>
      <c r="AT5" s="302"/>
      <c r="AU5" s="302"/>
      <c r="AV5" s="302"/>
      <c r="AW5" s="302"/>
      <c r="AX5" s="302"/>
      <c r="AY5" s="302"/>
      <c r="AZ5" s="302"/>
      <c r="BA5" s="302"/>
      <c r="BB5" s="302"/>
      <c r="BC5" s="292">
        <f>BC28</f>
        <v>321236.9800000042</v>
      </c>
      <c r="BD5" s="293"/>
      <c r="BE5" s="293"/>
      <c r="BF5" s="293"/>
      <c r="BG5" s="293"/>
      <c r="BH5" s="293"/>
      <c r="BI5" s="293"/>
      <c r="BJ5" s="293"/>
      <c r="BK5" s="293"/>
      <c r="BL5" s="293"/>
      <c r="BM5" s="293"/>
      <c r="BN5" s="293"/>
      <c r="BO5" s="293"/>
      <c r="BP5" s="293"/>
      <c r="BQ5" s="293"/>
      <c r="BR5" s="293"/>
      <c r="BS5" s="293"/>
      <c r="BT5" s="293"/>
      <c r="BU5" s="293"/>
      <c r="BV5" s="293"/>
      <c r="BW5" s="293"/>
      <c r="BX5" s="293"/>
      <c r="BY5" s="292">
        <f>BY28</f>
        <v>-816122.8300000001</v>
      </c>
      <c r="BZ5" s="293"/>
      <c r="CA5" s="293"/>
      <c r="CB5" s="293"/>
      <c r="CC5" s="293"/>
      <c r="CD5" s="293"/>
      <c r="CE5" s="293"/>
      <c r="CF5" s="293"/>
      <c r="CG5" s="293"/>
      <c r="CH5" s="293"/>
      <c r="CI5" s="293"/>
      <c r="CJ5" s="293"/>
      <c r="CK5" s="293"/>
      <c r="CL5" s="293"/>
      <c r="CM5" s="293"/>
      <c r="CN5" s="293"/>
      <c r="CO5" s="292">
        <f>BC5-BY5</f>
        <v>1137359.8100000042</v>
      </c>
      <c r="CP5" s="293"/>
      <c r="CQ5" s="293"/>
      <c r="CR5" s="293"/>
      <c r="CS5" s="293"/>
      <c r="CT5" s="293"/>
      <c r="CU5" s="293"/>
      <c r="CV5" s="293"/>
      <c r="CW5" s="293"/>
      <c r="CX5" s="293"/>
      <c r="CY5" s="293"/>
      <c r="CZ5" s="293"/>
      <c r="DA5" s="293"/>
      <c r="DB5" s="293"/>
      <c r="DC5" s="293"/>
      <c r="DD5" s="303"/>
    </row>
    <row r="6" spans="1:108" s="16" customFormat="1" ht="13.5" customHeight="1">
      <c r="A6" s="304" t="s">
        <v>259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5"/>
      <c r="AB6" s="306" t="s">
        <v>360</v>
      </c>
      <c r="AC6" s="307"/>
      <c r="AD6" s="307"/>
      <c r="AE6" s="307"/>
      <c r="AF6" s="307"/>
      <c r="AG6" s="308"/>
      <c r="AH6" s="312" t="s">
        <v>209</v>
      </c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8"/>
      <c r="BC6" s="275" t="s">
        <v>266</v>
      </c>
      <c r="BD6" s="276"/>
      <c r="BE6" s="276"/>
      <c r="BF6" s="276"/>
      <c r="BG6" s="276"/>
      <c r="BH6" s="276"/>
      <c r="BI6" s="276"/>
      <c r="BJ6" s="276"/>
      <c r="BK6" s="276"/>
      <c r="BL6" s="276"/>
      <c r="BM6" s="276"/>
      <c r="BN6" s="276"/>
      <c r="BO6" s="276"/>
      <c r="BP6" s="276"/>
      <c r="BQ6" s="276"/>
      <c r="BR6" s="276"/>
      <c r="BS6" s="276"/>
      <c r="BT6" s="276"/>
      <c r="BU6" s="276"/>
      <c r="BV6" s="276"/>
      <c r="BW6" s="276"/>
      <c r="BX6" s="277"/>
      <c r="BY6" s="275" t="s">
        <v>266</v>
      </c>
      <c r="BZ6" s="276"/>
      <c r="CA6" s="276"/>
      <c r="CB6" s="276"/>
      <c r="CC6" s="276"/>
      <c r="CD6" s="276"/>
      <c r="CE6" s="276"/>
      <c r="CF6" s="276"/>
      <c r="CG6" s="276"/>
      <c r="CH6" s="276"/>
      <c r="CI6" s="276"/>
      <c r="CJ6" s="276"/>
      <c r="CK6" s="276"/>
      <c r="CL6" s="276"/>
      <c r="CM6" s="276"/>
      <c r="CN6" s="277"/>
      <c r="CO6" s="275" t="s">
        <v>266</v>
      </c>
      <c r="CP6" s="276"/>
      <c r="CQ6" s="276"/>
      <c r="CR6" s="276"/>
      <c r="CS6" s="276"/>
      <c r="CT6" s="276"/>
      <c r="CU6" s="276"/>
      <c r="CV6" s="276"/>
      <c r="CW6" s="276"/>
      <c r="CX6" s="276"/>
      <c r="CY6" s="276"/>
      <c r="CZ6" s="276"/>
      <c r="DA6" s="276"/>
      <c r="DB6" s="276"/>
      <c r="DC6" s="276"/>
      <c r="DD6" s="295"/>
    </row>
    <row r="7" spans="1:108" ht="23.25" customHeight="1">
      <c r="A7" s="297" t="s">
        <v>210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8"/>
      <c r="AB7" s="309"/>
      <c r="AC7" s="310"/>
      <c r="AD7" s="310"/>
      <c r="AE7" s="310"/>
      <c r="AF7" s="310"/>
      <c r="AG7" s="311"/>
      <c r="AH7" s="313"/>
      <c r="AI7" s="310"/>
      <c r="AJ7" s="310"/>
      <c r="AK7" s="310"/>
      <c r="AL7" s="310"/>
      <c r="AM7" s="310"/>
      <c r="AN7" s="310"/>
      <c r="AO7" s="310"/>
      <c r="AP7" s="310"/>
      <c r="AQ7" s="310"/>
      <c r="AR7" s="310"/>
      <c r="AS7" s="310"/>
      <c r="AT7" s="310"/>
      <c r="AU7" s="310"/>
      <c r="AV7" s="310"/>
      <c r="AW7" s="310"/>
      <c r="AX7" s="310"/>
      <c r="AY7" s="310"/>
      <c r="AZ7" s="310"/>
      <c r="BA7" s="310"/>
      <c r="BB7" s="311"/>
      <c r="BC7" s="278"/>
      <c r="BD7" s="279"/>
      <c r="BE7" s="279"/>
      <c r="BF7" s="279"/>
      <c r="BG7" s="279"/>
      <c r="BH7" s="279"/>
      <c r="BI7" s="279"/>
      <c r="BJ7" s="279"/>
      <c r="BK7" s="279"/>
      <c r="BL7" s="279"/>
      <c r="BM7" s="279"/>
      <c r="BN7" s="279"/>
      <c r="BO7" s="279"/>
      <c r="BP7" s="279"/>
      <c r="BQ7" s="279"/>
      <c r="BR7" s="279"/>
      <c r="BS7" s="279"/>
      <c r="BT7" s="279"/>
      <c r="BU7" s="279"/>
      <c r="BV7" s="279"/>
      <c r="BW7" s="279"/>
      <c r="BX7" s="280"/>
      <c r="BY7" s="278"/>
      <c r="BZ7" s="279"/>
      <c r="CA7" s="279"/>
      <c r="CB7" s="279"/>
      <c r="CC7" s="279"/>
      <c r="CD7" s="279"/>
      <c r="CE7" s="279"/>
      <c r="CF7" s="279"/>
      <c r="CG7" s="279"/>
      <c r="CH7" s="279"/>
      <c r="CI7" s="279"/>
      <c r="CJ7" s="279"/>
      <c r="CK7" s="279"/>
      <c r="CL7" s="279"/>
      <c r="CM7" s="279"/>
      <c r="CN7" s="280"/>
      <c r="CO7" s="278"/>
      <c r="CP7" s="279"/>
      <c r="CQ7" s="279"/>
      <c r="CR7" s="279"/>
      <c r="CS7" s="279"/>
      <c r="CT7" s="279"/>
      <c r="CU7" s="279"/>
      <c r="CV7" s="279"/>
      <c r="CW7" s="279"/>
      <c r="CX7" s="279"/>
      <c r="CY7" s="279"/>
      <c r="CZ7" s="279"/>
      <c r="DA7" s="279"/>
      <c r="DB7" s="279"/>
      <c r="DC7" s="279"/>
      <c r="DD7" s="296"/>
    </row>
    <row r="8" spans="1:108" ht="13.5" customHeight="1">
      <c r="A8" s="314" t="s">
        <v>361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5"/>
      <c r="AB8" s="306"/>
      <c r="AC8" s="307"/>
      <c r="AD8" s="307"/>
      <c r="AE8" s="307"/>
      <c r="AF8" s="307"/>
      <c r="AG8" s="308"/>
      <c r="AH8" s="312" t="s">
        <v>266</v>
      </c>
      <c r="AI8" s="307"/>
      <c r="AJ8" s="307"/>
      <c r="AK8" s="307"/>
      <c r="AL8" s="307"/>
      <c r="AM8" s="307"/>
      <c r="AN8" s="307"/>
      <c r="AO8" s="307"/>
      <c r="AP8" s="307"/>
      <c r="AQ8" s="307"/>
      <c r="AR8" s="307"/>
      <c r="AS8" s="307"/>
      <c r="AT8" s="307"/>
      <c r="AU8" s="307"/>
      <c r="AV8" s="307"/>
      <c r="AW8" s="307"/>
      <c r="AX8" s="307"/>
      <c r="AY8" s="307"/>
      <c r="AZ8" s="307"/>
      <c r="BA8" s="307"/>
      <c r="BB8" s="308"/>
      <c r="BC8" s="275" t="s">
        <v>266</v>
      </c>
      <c r="BD8" s="276"/>
      <c r="BE8" s="276"/>
      <c r="BF8" s="276"/>
      <c r="BG8" s="276"/>
      <c r="BH8" s="276"/>
      <c r="BI8" s="276"/>
      <c r="BJ8" s="276"/>
      <c r="BK8" s="276"/>
      <c r="BL8" s="276"/>
      <c r="BM8" s="276"/>
      <c r="BN8" s="276"/>
      <c r="BO8" s="276"/>
      <c r="BP8" s="276"/>
      <c r="BQ8" s="276"/>
      <c r="BR8" s="276"/>
      <c r="BS8" s="276"/>
      <c r="BT8" s="276"/>
      <c r="BU8" s="276"/>
      <c r="BV8" s="276"/>
      <c r="BW8" s="276"/>
      <c r="BX8" s="277"/>
      <c r="BY8" s="275" t="s">
        <v>266</v>
      </c>
      <c r="BZ8" s="276"/>
      <c r="CA8" s="276"/>
      <c r="CB8" s="276"/>
      <c r="CC8" s="276"/>
      <c r="CD8" s="276"/>
      <c r="CE8" s="276"/>
      <c r="CF8" s="276"/>
      <c r="CG8" s="276"/>
      <c r="CH8" s="276"/>
      <c r="CI8" s="276"/>
      <c r="CJ8" s="276"/>
      <c r="CK8" s="276"/>
      <c r="CL8" s="276"/>
      <c r="CM8" s="276"/>
      <c r="CN8" s="277"/>
      <c r="CO8" s="275" t="s">
        <v>266</v>
      </c>
      <c r="CP8" s="276"/>
      <c r="CQ8" s="276"/>
      <c r="CR8" s="276"/>
      <c r="CS8" s="276"/>
      <c r="CT8" s="276"/>
      <c r="CU8" s="276"/>
      <c r="CV8" s="276"/>
      <c r="CW8" s="276"/>
      <c r="CX8" s="276"/>
      <c r="CY8" s="276"/>
      <c r="CZ8" s="276"/>
      <c r="DA8" s="276"/>
      <c r="DB8" s="276"/>
      <c r="DC8" s="276"/>
      <c r="DD8" s="295"/>
    </row>
    <row r="9" spans="1:108" ht="13.5" customHeight="1">
      <c r="A9" s="316" t="s">
        <v>266</v>
      </c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316"/>
      <c r="AA9" s="317"/>
      <c r="AB9" s="309"/>
      <c r="AC9" s="310"/>
      <c r="AD9" s="310"/>
      <c r="AE9" s="310"/>
      <c r="AF9" s="310"/>
      <c r="AG9" s="311"/>
      <c r="AH9" s="313"/>
      <c r="AI9" s="310"/>
      <c r="AJ9" s="310"/>
      <c r="AK9" s="310"/>
      <c r="AL9" s="310"/>
      <c r="AM9" s="310"/>
      <c r="AN9" s="310"/>
      <c r="AO9" s="310"/>
      <c r="AP9" s="310"/>
      <c r="AQ9" s="310"/>
      <c r="AR9" s="310"/>
      <c r="AS9" s="310"/>
      <c r="AT9" s="310"/>
      <c r="AU9" s="310"/>
      <c r="AV9" s="310"/>
      <c r="AW9" s="310"/>
      <c r="AX9" s="310"/>
      <c r="AY9" s="310"/>
      <c r="AZ9" s="310"/>
      <c r="BA9" s="310"/>
      <c r="BB9" s="311"/>
      <c r="BC9" s="278"/>
      <c r="BD9" s="279"/>
      <c r="BE9" s="279"/>
      <c r="BF9" s="279"/>
      <c r="BG9" s="279"/>
      <c r="BH9" s="279"/>
      <c r="BI9" s="279"/>
      <c r="BJ9" s="279"/>
      <c r="BK9" s="279"/>
      <c r="BL9" s="279"/>
      <c r="BM9" s="279"/>
      <c r="BN9" s="279"/>
      <c r="BO9" s="279"/>
      <c r="BP9" s="279"/>
      <c r="BQ9" s="279"/>
      <c r="BR9" s="279"/>
      <c r="BS9" s="279"/>
      <c r="BT9" s="279"/>
      <c r="BU9" s="279"/>
      <c r="BV9" s="279"/>
      <c r="BW9" s="279"/>
      <c r="BX9" s="280"/>
      <c r="BY9" s="278"/>
      <c r="BZ9" s="279"/>
      <c r="CA9" s="279"/>
      <c r="CB9" s="279"/>
      <c r="CC9" s="279"/>
      <c r="CD9" s="279"/>
      <c r="CE9" s="279"/>
      <c r="CF9" s="279"/>
      <c r="CG9" s="279"/>
      <c r="CH9" s="279"/>
      <c r="CI9" s="279"/>
      <c r="CJ9" s="279"/>
      <c r="CK9" s="279"/>
      <c r="CL9" s="279"/>
      <c r="CM9" s="279"/>
      <c r="CN9" s="280"/>
      <c r="CO9" s="278"/>
      <c r="CP9" s="279"/>
      <c r="CQ9" s="279"/>
      <c r="CR9" s="279"/>
      <c r="CS9" s="279"/>
      <c r="CT9" s="279"/>
      <c r="CU9" s="279"/>
      <c r="CV9" s="279"/>
      <c r="CW9" s="279"/>
      <c r="CX9" s="279"/>
      <c r="CY9" s="279"/>
      <c r="CZ9" s="279"/>
      <c r="DA9" s="279"/>
      <c r="DB9" s="279"/>
      <c r="DC9" s="279"/>
      <c r="DD9" s="296"/>
    </row>
    <row r="10" spans="1:108" ht="13.5" customHeight="1">
      <c r="A10" s="281" t="s">
        <v>266</v>
      </c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2"/>
      <c r="AB10" s="283"/>
      <c r="AC10" s="284"/>
      <c r="AD10" s="284"/>
      <c r="AE10" s="284"/>
      <c r="AF10" s="284"/>
      <c r="AG10" s="284"/>
      <c r="AH10" s="284" t="s">
        <v>266</v>
      </c>
      <c r="AI10" s="284"/>
      <c r="AJ10" s="284"/>
      <c r="AK10" s="284"/>
      <c r="AL10" s="284"/>
      <c r="AM10" s="284"/>
      <c r="AN10" s="284"/>
      <c r="AO10" s="284"/>
      <c r="AP10" s="284"/>
      <c r="AQ10" s="284"/>
      <c r="AR10" s="284"/>
      <c r="AS10" s="284"/>
      <c r="AT10" s="284"/>
      <c r="AU10" s="284"/>
      <c r="AV10" s="284"/>
      <c r="AW10" s="284"/>
      <c r="AX10" s="284"/>
      <c r="AY10" s="284"/>
      <c r="AZ10" s="284"/>
      <c r="BA10" s="284"/>
      <c r="BB10" s="284"/>
      <c r="BC10" s="285" t="s">
        <v>266</v>
      </c>
      <c r="BD10" s="285"/>
      <c r="BE10" s="285"/>
      <c r="BF10" s="285"/>
      <c r="BG10" s="285"/>
      <c r="BH10" s="285"/>
      <c r="BI10" s="285"/>
      <c r="BJ10" s="285"/>
      <c r="BK10" s="285"/>
      <c r="BL10" s="285"/>
      <c r="BM10" s="285"/>
      <c r="BN10" s="285"/>
      <c r="BO10" s="285"/>
      <c r="BP10" s="285"/>
      <c r="BQ10" s="285"/>
      <c r="BR10" s="285"/>
      <c r="BS10" s="285"/>
      <c r="BT10" s="285"/>
      <c r="BU10" s="285"/>
      <c r="BV10" s="285"/>
      <c r="BW10" s="285"/>
      <c r="BX10" s="285"/>
      <c r="BY10" s="285" t="s">
        <v>266</v>
      </c>
      <c r="BZ10" s="285"/>
      <c r="CA10" s="285"/>
      <c r="CB10" s="285"/>
      <c r="CC10" s="285"/>
      <c r="CD10" s="285"/>
      <c r="CE10" s="285"/>
      <c r="CF10" s="285"/>
      <c r="CG10" s="285"/>
      <c r="CH10" s="285"/>
      <c r="CI10" s="285"/>
      <c r="CJ10" s="285"/>
      <c r="CK10" s="285"/>
      <c r="CL10" s="285"/>
      <c r="CM10" s="285"/>
      <c r="CN10" s="285"/>
      <c r="CO10" s="285" t="s">
        <v>266</v>
      </c>
      <c r="CP10" s="285"/>
      <c r="CQ10" s="285"/>
      <c r="CR10" s="285"/>
      <c r="CS10" s="285"/>
      <c r="CT10" s="285"/>
      <c r="CU10" s="285"/>
      <c r="CV10" s="285"/>
      <c r="CW10" s="285"/>
      <c r="CX10" s="285"/>
      <c r="CY10" s="285"/>
      <c r="CZ10" s="285"/>
      <c r="DA10" s="285"/>
      <c r="DB10" s="285"/>
      <c r="DC10" s="285"/>
      <c r="DD10" s="318"/>
    </row>
    <row r="11" spans="1:108" ht="13.5" customHeight="1">
      <c r="A11" s="281" t="s">
        <v>266</v>
      </c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  <c r="AA11" s="282"/>
      <c r="AB11" s="283"/>
      <c r="AC11" s="284"/>
      <c r="AD11" s="284"/>
      <c r="AE11" s="284"/>
      <c r="AF11" s="284"/>
      <c r="AG11" s="284"/>
      <c r="AH11" s="284" t="s">
        <v>266</v>
      </c>
      <c r="AI11" s="284"/>
      <c r="AJ11" s="284"/>
      <c r="AK11" s="284"/>
      <c r="AL11" s="284"/>
      <c r="AM11" s="284"/>
      <c r="AN11" s="284"/>
      <c r="AO11" s="284"/>
      <c r="AP11" s="284"/>
      <c r="AQ11" s="284"/>
      <c r="AR11" s="284"/>
      <c r="AS11" s="284"/>
      <c r="AT11" s="284"/>
      <c r="AU11" s="284"/>
      <c r="AV11" s="284"/>
      <c r="AW11" s="284"/>
      <c r="AX11" s="284"/>
      <c r="AY11" s="284"/>
      <c r="AZ11" s="284"/>
      <c r="BA11" s="284"/>
      <c r="BB11" s="284"/>
      <c r="BC11" s="285" t="s">
        <v>266</v>
      </c>
      <c r="BD11" s="285"/>
      <c r="BE11" s="285"/>
      <c r="BF11" s="285"/>
      <c r="BG11" s="285"/>
      <c r="BH11" s="285"/>
      <c r="BI11" s="285"/>
      <c r="BJ11" s="285"/>
      <c r="BK11" s="285"/>
      <c r="BL11" s="285"/>
      <c r="BM11" s="285"/>
      <c r="BN11" s="285"/>
      <c r="BO11" s="285"/>
      <c r="BP11" s="285"/>
      <c r="BQ11" s="285"/>
      <c r="BR11" s="285"/>
      <c r="BS11" s="285"/>
      <c r="BT11" s="285"/>
      <c r="BU11" s="285"/>
      <c r="BV11" s="285"/>
      <c r="BW11" s="285"/>
      <c r="BX11" s="285"/>
      <c r="BY11" s="285" t="s">
        <v>266</v>
      </c>
      <c r="BZ11" s="285"/>
      <c r="CA11" s="285"/>
      <c r="CB11" s="285"/>
      <c r="CC11" s="285"/>
      <c r="CD11" s="285"/>
      <c r="CE11" s="285"/>
      <c r="CF11" s="285"/>
      <c r="CG11" s="285"/>
      <c r="CH11" s="285"/>
      <c r="CI11" s="285"/>
      <c r="CJ11" s="285"/>
      <c r="CK11" s="285"/>
      <c r="CL11" s="285"/>
      <c r="CM11" s="285"/>
      <c r="CN11" s="285"/>
      <c r="CO11" s="285" t="s">
        <v>266</v>
      </c>
      <c r="CP11" s="285"/>
      <c r="CQ11" s="285"/>
      <c r="CR11" s="285"/>
      <c r="CS11" s="285"/>
      <c r="CT11" s="285"/>
      <c r="CU11" s="285"/>
      <c r="CV11" s="285"/>
      <c r="CW11" s="285"/>
      <c r="CX11" s="285"/>
      <c r="CY11" s="285"/>
      <c r="CZ11" s="285"/>
      <c r="DA11" s="285"/>
      <c r="DB11" s="285"/>
      <c r="DC11" s="285"/>
      <c r="DD11" s="318"/>
    </row>
    <row r="12" spans="1:108" ht="13.5" customHeight="1">
      <c r="A12" s="281" t="s">
        <v>266</v>
      </c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2"/>
      <c r="AB12" s="283"/>
      <c r="AC12" s="284"/>
      <c r="AD12" s="284"/>
      <c r="AE12" s="284"/>
      <c r="AF12" s="284"/>
      <c r="AG12" s="284"/>
      <c r="AH12" s="284" t="s">
        <v>266</v>
      </c>
      <c r="AI12" s="284"/>
      <c r="AJ12" s="284"/>
      <c r="AK12" s="284"/>
      <c r="AL12" s="284"/>
      <c r="AM12" s="284"/>
      <c r="AN12" s="284"/>
      <c r="AO12" s="284"/>
      <c r="AP12" s="284"/>
      <c r="AQ12" s="284"/>
      <c r="AR12" s="284"/>
      <c r="AS12" s="284"/>
      <c r="AT12" s="284"/>
      <c r="AU12" s="284"/>
      <c r="AV12" s="284"/>
      <c r="AW12" s="284"/>
      <c r="AX12" s="284"/>
      <c r="AY12" s="284"/>
      <c r="AZ12" s="284"/>
      <c r="BA12" s="284"/>
      <c r="BB12" s="284"/>
      <c r="BC12" s="285" t="s">
        <v>266</v>
      </c>
      <c r="BD12" s="285"/>
      <c r="BE12" s="285"/>
      <c r="BF12" s="285"/>
      <c r="BG12" s="285"/>
      <c r="BH12" s="285"/>
      <c r="BI12" s="285"/>
      <c r="BJ12" s="285"/>
      <c r="BK12" s="285"/>
      <c r="BL12" s="285"/>
      <c r="BM12" s="285"/>
      <c r="BN12" s="285"/>
      <c r="BO12" s="285"/>
      <c r="BP12" s="285"/>
      <c r="BQ12" s="285"/>
      <c r="BR12" s="285"/>
      <c r="BS12" s="285"/>
      <c r="BT12" s="285"/>
      <c r="BU12" s="285"/>
      <c r="BV12" s="285"/>
      <c r="BW12" s="285"/>
      <c r="BX12" s="285"/>
      <c r="BY12" s="285" t="s">
        <v>266</v>
      </c>
      <c r="BZ12" s="285"/>
      <c r="CA12" s="285"/>
      <c r="CB12" s="285"/>
      <c r="CC12" s="285"/>
      <c r="CD12" s="285"/>
      <c r="CE12" s="285"/>
      <c r="CF12" s="285"/>
      <c r="CG12" s="285"/>
      <c r="CH12" s="285"/>
      <c r="CI12" s="285"/>
      <c r="CJ12" s="285"/>
      <c r="CK12" s="285"/>
      <c r="CL12" s="285"/>
      <c r="CM12" s="285"/>
      <c r="CN12" s="285"/>
      <c r="CO12" s="285" t="s">
        <v>266</v>
      </c>
      <c r="CP12" s="285"/>
      <c r="CQ12" s="285"/>
      <c r="CR12" s="285"/>
      <c r="CS12" s="285"/>
      <c r="CT12" s="285"/>
      <c r="CU12" s="285"/>
      <c r="CV12" s="285"/>
      <c r="CW12" s="285"/>
      <c r="CX12" s="285"/>
      <c r="CY12" s="285"/>
      <c r="CZ12" s="285"/>
      <c r="DA12" s="285"/>
      <c r="DB12" s="285"/>
      <c r="DC12" s="285"/>
      <c r="DD12" s="318"/>
    </row>
    <row r="13" spans="1:108" ht="13.5" customHeight="1">
      <c r="A13" s="281" t="s">
        <v>266</v>
      </c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2"/>
      <c r="AB13" s="283"/>
      <c r="AC13" s="284"/>
      <c r="AD13" s="284"/>
      <c r="AE13" s="284"/>
      <c r="AF13" s="284"/>
      <c r="AG13" s="284"/>
      <c r="AH13" s="284" t="s">
        <v>266</v>
      </c>
      <c r="AI13" s="284"/>
      <c r="AJ13" s="284"/>
      <c r="AK13" s="284"/>
      <c r="AL13" s="284"/>
      <c r="AM13" s="284"/>
      <c r="AN13" s="284"/>
      <c r="AO13" s="284"/>
      <c r="AP13" s="284"/>
      <c r="AQ13" s="284"/>
      <c r="AR13" s="284"/>
      <c r="AS13" s="284"/>
      <c r="AT13" s="284"/>
      <c r="AU13" s="284"/>
      <c r="AV13" s="284"/>
      <c r="AW13" s="284"/>
      <c r="AX13" s="284"/>
      <c r="AY13" s="284"/>
      <c r="AZ13" s="284"/>
      <c r="BA13" s="284"/>
      <c r="BB13" s="284"/>
      <c r="BC13" s="285" t="s">
        <v>266</v>
      </c>
      <c r="BD13" s="285"/>
      <c r="BE13" s="285"/>
      <c r="BF13" s="285"/>
      <c r="BG13" s="285"/>
      <c r="BH13" s="285"/>
      <c r="BI13" s="285"/>
      <c r="BJ13" s="285"/>
      <c r="BK13" s="285"/>
      <c r="BL13" s="285"/>
      <c r="BM13" s="285"/>
      <c r="BN13" s="285"/>
      <c r="BO13" s="285"/>
      <c r="BP13" s="285"/>
      <c r="BQ13" s="285"/>
      <c r="BR13" s="285"/>
      <c r="BS13" s="285"/>
      <c r="BT13" s="285"/>
      <c r="BU13" s="285"/>
      <c r="BV13" s="285"/>
      <c r="BW13" s="285"/>
      <c r="BX13" s="285"/>
      <c r="BY13" s="285" t="s">
        <v>266</v>
      </c>
      <c r="BZ13" s="285"/>
      <c r="CA13" s="285"/>
      <c r="CB13" s="285"/>
      <c r="CC13" s="285"/>
      <c r="CD13" s="285"/>
      <c r="CE13" s="285"/>
      <c r="CF13" s="285"/>
      <c r="CG13" s="285"/>
      <c r="CH13" s="285"/>
      <c r="CI13" s="285"/>
      <c r="CJ13" s="285"/>
      <c r="CK13" s="285"/>
      <c r="CL13" s="285"/>
      <c r="CM13" s="285"/>
      <c r="CN13" s="285"/>
      <c r="CO13" s="285" t="s">
        <v>266</v>
      </c>
      <c r="CP13" s="285"/>
      <c r="CQ13" s="285"/>
      <c r="CR13" s="285"/>
      <c r="CS13" s="285"/>
      <c r="CT13" s="285"/>
      <c r="CU13" s="285"/>
      <c r="CV13" s="285"/>
      <c r="CW13" s="285"/>
      <c r="CX13" s="285"/>
      <c r="CY13" s="285"/>
      <c r="CZ13" s="285"/>
      <c r="DA13" s="285"/>
      <c r="DB13" s="285"/>
      <c r="DC13" s="285"/>
      <c r="DD13" s="318"/>
    </row>
    <row r="14" spans="1:108" ht="13.5" customHeight="1">
      <c r="A14" s="281" t="s">
        <v>266</v>
      </c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2"/>
      <c r="AB14" s="283"/>
      <c r="AC14" s="284"/>
      <c r="AD14" s="284"/>
      <c r="AE14" s="284"/>
      <c r="AF14" s="284"/>
      <c r="AG14" s="284"/>
      <c r="AH14" s="284" t="s">
        <v>266</v>
      </c>
      <c r="AI14" s="284"/>
      <c r="AJ14" s="284"/>
      <c r="AK14" s="284"/>
      <c r="AL14" s="284"/>
      <c r="AM14" s="284"/>
      <c r="AN14" s="284"/>
      <c r="AO14" s="284"/>
      <c r="AP14" s="284"/>
      <c r="AQ14" s="284"/>
      <c r="AR14" s="284"/>
      <c r="AS14" s="284"/>
      <c r="AT14" s="284"/>
      <c r="AU14" s="284"/>
      <c r="AV14" s="284"/>
      <c r="AW14" s="284"/>
      <c r="AX14" s="284"/>
      <c r="AY14" s="284"/>
      <c r="AZ14" s="284"/>
      <c r="BA14" s="284"/>
      <c r="BB14" s="284"/>
      <c r="BC14" s="285" t="s">
        <v>266</v>
      </c>
      <c r="BD14" s="285"/>
      <c r="BE14" s="285"/>
      <c r="BF14" s="285"/>
      <c r="BG14" s="285"/>
      <c r="BH14" s="285"/>
      <c r="BI14" s="285"/>
      <c r="BJ14" s="285"/>
      <c r="BK14" s="285"/>
      <c r="BL14" s="285"/>
      <c r="BM14" s="285"/>
      <c r="BN14" s="285"/>
      <c r="BO14" s="285"/>
      <c r="BP14" s="285"/>
      <c r="BQ14" s="285"/>
      <c r="BR14" s="285"/>
      <c r="BS14" s="285"/>
      <c r="BT14" s="285"/>
      <c r="BU14" s="285"/>
      <c r="BV14" s="285"/>
      <c r="BW14" s="285"/>
      <c r="BX14" s="285"/>
      <c r="BY14" s="285" t="s">
        <v>266</v>
      </c>
      <c r="BZ14" s="285"/>
      <c r="CA14" s="285"/>
      <c r="CB14" s="285"/>
      <c r="CC14" s="285"/>
      <c r="CD14" s="285"/>
      <c r="CE14" s="285"/>
      <c r="CF14" s="285"/>
      <c r="CG14" s="285"/>
      <c r="CH14" s="285"/>
      <c r="CI14" s="285"/>
      <c r="CJ14" s="285"/>
      <c r="CK14" s="285"/>
      <c r="CL14" s="285"/>
      <c r="CM14" s="285"/>
      <c r="CN14" s="285"/>
      <c r="CO14" s="285" t="s">
        <v>266</v>
      </c>
      <c r="CP14" s="285"/>
      <c r="CQ14" s="285"/>
      <c r="CR14" s="285"/>
      <c r="CS14" s="285"/>
      <c r="CT14" s="285"/>
      <c r="CU14" s="285"/>
      <c r="CV14" s="285"/>
      <c r="CW14" s="285"/>
      <c r="CX14" s="285"/>
      <c r="CY14" s="285"/>
      <c r="CZ14" s="285"/>
      <c r="DA14" s="285"/>
      <c r="DB14" s="285"/>
      <c r="DC14" s="285"/>
      <c r="DD14" s="318"/>
    </row>
    <row r="15" spans="1:108" ht="13.5" customHeight="1">
      <c r="A15" s="281" t="s">
        <v>266</v>
      </c>
      <c r="B15" s="281"/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2"/>
      <c r="AB15" s="283"/>
      <c r="AC15" s="284"/>
      <c r="AD15" s="284"/>
      <c r="AE15" s="284"/>
      <c r="AF15" s="284"/>
      <c r="AG15" s="284"/>
      <c r="AH15" s="284" t="s">
        <v>266</v>
      </c>
      <c r="AI15" s="284"/>
      <c r="AJ15" s="284"/>
      <c r="AK15" s="284"/>
      <c r="AL15" s="284"/>
      <c r="AM15" s="284"/>
      <c r="AN15" s="284"/>
      <c r="AO15" s="284"/>
      <c r="AP15" s="284"/>
      <c r="AQ15" s="284"/>
      <c r="AR15" s="284"/>
      <c r="AS15" s="284"/>
      <c r="AT15" s="284"/>
      <c r="AU15" s="284"/>
      <c r="AV15" s="284"/>
      <c r="AW15" s="284"/>
      <c r="AX15" s="284"/>
      <c r="AY15" s="284"/>
      <c r="AZ15" s="284"/>
      <c r="BA15" s="284"/>
      <c r="BB15" s="284"/>
      <c r="BC15" s="285" t="s">
        <v>266</v>
      </c>
      <c r="BD15" s="285"/>
      <c r="BE15" s="285"/>
      <c r="BF15" s="285"/>
      <c r="BG15" s="285"/>
      <c r="BH15" s="285"/>
      <c r="BI15" s="285"/>
      <c r="BJ15" s="285"/>
      <c r="BK15" s="285"/>
      <c r="BL15" s="285"/>
      <c r="BM15" s="285"/>
      <c r="BN15" s="285"/>
      <c r="BO15" s="285"/>
      <c r="BP15" s="285"/>
      <c r="BQ15" s="285"/>
      <c r="BR15" s="285"/>
      <c r="BS15" s="285"/>
      <c r="BT15" s="285"/>
      <c r="BU15" s="285"/>
      <c r="BV15" s="285"/>
      <c r="BW15" s="285"/>
      <c r="BX15" s="285"/>
      <c r="BY15" s="285" t="s">
        <v>266</v>
      </c>
      <c r="BZ15" s="285"/>
      <c r="CA15" s="285"/>
      <c r="CB15" s="285"/>
      <c r="CC15" s="285"/>
      <c r="CD15" s="285"/>
      <c r="CE15" s="285"/>
      <c r="CF15" s="285"/>
      <c r="CG15" s="285"/>
      <c r="CH15" s="285"/>
      <c r="CI15" s="285"/>
      <c r="CJ15" s="285"/>
      <c r="CK15" s="285"/>
      <c r="CL15" s="285"/>
      <c r="CM15" s="285"/>
      <c r="CN15" s="285"/>
      <c r="CO15" s="285" t="s">
        <v>266</v>
      </c>
      <c r="CP15" s="285"/>
      <c r="CQ15" s="285"/>
      <c r="CR15" s="285"/>
      <c r="CS15" s="285"/>
      <c r="CT15" s="285"/>
      <c r="CU15" s="285"/>
      <c r="CV15" s="285"/>
      <c r="CW15" s="285"/>
      <c r="CX15" s="285"/>
      <c r="CY15" s="285"/>
      <c r="CZ15" s="285"/>
      <c r="DA15" s="285"/>
      <c r="DB15" s="285"/>
      <c r="DC15" s="285"/>
      <c r="DD15" s="318"/>
    </row>
    <row r="16" spans="1:108" ht="13.5" customHeight="1">
      <c r="A16" s="281" t="s">
        <v>266</v>
      </c>
      <c r="B16" s="281"/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2"/>
      <c r="AB16" s="283"/>
      <c r="AC16" s="284"/>
      <c r="AD16" s="284"/>
      <c r="AE16" s="284"/>
      <c r="AF16" s="284"/>
      <c r="AG16" s="284"/>
      <c r="AH16" s="284" t="s">
        <v>266</v>
      </c>
      <c r="AI16" s="284"/>
      <c r="AJ16" s="284"/>
      <c r="AK16" s="284"/>
      <c r="AL16" s="284"/>
      <c r="AM16" s="284"/>
      <c r="AN16" s="284"/>
      <c r="AO16" s="284"/>
      <c r="AP16" s="284"/>
      <c r="AQ16" s="284"/>
      <c r="AR16" s="284"/>
      <c r="AS16" s="284"/>
      <c r="AT16" s="284"/>
      <c r="AU16" s="284"/>
      <c r="AV16" s="284"/>
      <c r="AW16" s="284"/>
      <c r="AX16" s="284"/>
      <c r="AY16" s="284"/>
      <c r="AZ16" s="284"/>
      <c r="BA16" s="284"/>
      <c r="BB16" s="284"/>
      <c r="BC16" s="285" t="s">
        <v>266</v>
      </c>
      <c r="BD16" s="285"/>
      <c r="BE16" s="285"/>
      <c r="BF16" s="285"/>
      <c r="BG16" s="285"/>
      <c r="BH16" s="285"/>
      <c r="BI16" s="285"/>
      <c r="BJ16" s="285"/>
      <c r="BK16" s="285"/>
      <c r="BL16" s="285"/>
      <c r="BM16" s="285"/>
      <c r="BN16" s="285"/>
      <c r="BO16" s="285"/>
      <c r="BP16" s="285"/>
      <c r="BQ16" s="285"/>
      <c r="BR16" s="285"/>
      <c r="BS16" s="285"/>
      <c r="BT16" s="285"/>
      <c r="BU16" s="285"/>
      <c r="BV16" s="285"/>
      <c r="BW16" s="285"/>
      <c r="BX16" s="285"/>
      <c r="BY16" s="285" t="s">
        <v>266</v>
      </c>
      <c r="BZ16" s="285"/>
      <c r="CA16" s="285"/>
      <c r="CB16" s="285"/>
      <c r="CC16" s="285"/>
      <c r="CD16" s="285"/>
      <c r="CE16" s="285"/>
      <c r="CF16" s="285"/>
      <c r="CG16" s="285"/>
      <c r="CH16" s="285"/>
      <c r="CI16" s="285"/>
      <c r="CJ16" s="285"/>
      <c r="CK16" s="285"/>
      <c r="CL16" s="285"/>
      <c r="CM16" s="285"/>
      <c r="CN16" s="285"/>
      <c r="CO16" s="285" t="s">
        <v>266</v>
      </c>
      <c r="CP16" s="285"/>
      <c r="CQ16" s="285"/>
      <c r="CR16" s="285"/>
      <c r="CS16" s="285"/>
      <c r="CT16" s="285"/>
      <c r="CU16" s="285"/>
      <c r="CV16" s="285"/>
      <c r="CW16" s="285"/>
      <c r="CX16" s="285"/>
      <c r="CY16" s="285"/>
      <c r="CZ16" s="285"/>
      <c r="DA16" s="285"/>
      <c r="DB16" s="285"/>
      <c r="DC16" s="285"/>
      <c r="DD16" s="318"/>
    </row>
    <row r="17" spans="1:108" ht="13.5" customHeight="1">
      <c r="A17" s="281" t="s">
        <v>266</v>
      </c>
      <c r="B17" s="281"/>
      <c r="C17" s="281"/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1"/>
      <c r="AA17" s="282"/>
      <c r="AB17" s="283"/>
      <c r="AC17" s="284"/>
      <c r="AD17" s="284"/>
      <c r="AE17" s="284"/>
      <c r="AF17" s="284"/>
      <c r="AG17" s="284"/>
      <c r="AH17" s="284" t="s">
        <v>266</v>
      </c>
      <c r="AI17" s="284"/>
      <c r="AJ17" s="284"/>
      <c r="AK17" s="284"/>
      <c r="AL17" s="284"/>
      <c r="AM17" s="284"/>
      <c r="AN17" s="284"/>
      <c r="AO17" s="284"/>
      <c r="AP17" s="284"/>
      <c r="AQ17" s="284"/>
      <c r="AR17" s="284"/>
      <c r="AS17" s="284"/>
      <c r="AT17" s="284"/>
      <c r="AU17" s="284"/>
      <c r="AV17" s="284"/>
      <c r="AW17" s="284"/>
      <c r="AX17" s="284"/>
      <c r="AY17" s="284"/>
      <c r="AZ17" s="284"/>
      <c r="BA17" s="284"/>
      <c r="BB17" s="284"/>
      <c r="BC17" s="285" t="s">
        <v>266</v>
      </c>
      <c r="BD17" s="285"/>
      <c r="BE17" s="285"/>
      <c r="BF17" s="285"/>
      <c r="BG17" s="285"/>
      <c r="BH17" s="285"/>
      <c r="BI17" s="285"/>
      <c r="BJ17" s="285"/>
      <c r="BK17" s="285"/>
      <c r="BL17" s="285"/>
      <c r="BM17" s="285"/>
      <c r="BN17" s="285"/>
      <c r="BO17" s="285"/>
      <c r="BP17" s="285"/>
      <c r="BQ17" s="285"/>
      <c r="BR17" s="285"/>
      <c r="BS17" s="285"/>
      <c r="BT17" s="285"/>
      <c r="BU17" s="285"/>
      <c r="BV17" s="285"/>
      <c r="BW17" s="285"/>
      <c r="BX17" s="285"/>
      <c r="BY17" s="285" t="s">
        <v>266</v>
      </c>
      <c r="BZ17" s="285"/>
      <c r="CA17" s="285"/>
      <c r="CB17" s="285"/>
      <c r="CC17" s="285"/>
      <c r="CD17" s="285"/>
      <c r="CE17" s="285"/>
      <c r="CF17" s="285"/>
      <c r="CG17" s="285"/>
      <c r="CH17" s="285"/>
      <c r="CI17" s="285"/>
      <c r="CJ17" s="285"/>
      <c r="CK17" s="285"/>
      <c r="CL17" s="285"/>
      <c r="CM17" s="285"/>
      <c r="CN17" s="285"/>
      <c r="CO17" s="285" t="s">
        <v>266</v>
      </c>
      <c r="CP17" s="285"/>
      <c r="CQ17" s="285"/>
      <c r="CR17" s="285"/>
      <c r="CS17" s="285"/>
      <c r="CT17" s="285"/>
      <c r="CU17" s="285"/>
      <c r="CV17" s="285"/>
      <c r="CW17" s="285"/>
      <c r="CX17" s="285"/>
      <c r="CY17" s="285"/>
      <c r="CZ17" s="285"/>
      <c r="DA17" s="285"/>
      <c r="DB17" s="285"/>
      <c r="DC17" s="285"/>
      <c r="DD17" s="318"/>
    </row>
    <row r="18" spans="1:108" ht="13.5" customHeight="1">
      <c r="A18" s="281" t="s">
        <v>266</v>
      </c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2"/>
      <c r="AB18" s="283"/>
      <c r="AC18" s="284"/>
      <c r="AD18" s="284"/>
      <c r="AE18" s="284"/>
      <c r="AF18" s="284"/>
      <c r="AG18" s="284"/>
      <c r="AH18" s="284" t="s">
        <v>266</v>
      </c>
      <c r="AI18" s="284"/>
      <c r="AJ18" s="284"/>
      <c r="AK18" s="284"/>
      <c r="AL18" s="284"/>
      <c r="AM18" s="284"/>
      <c r="AN18" s="284"/>
      <c r="AO18" s="284"/>
      <c r="AP18" s="284"/>
      <c r="AQ18" s="284"/>
      <c r="AR18" s="284"/>
      <c r="AS18" s="284"/>
      <c r="AT18" s="284"/>
      <c r="AU18" s="284"/>
      <c r="AV18" s="284"/>
      <c r="AW18" s="284"/>
      <c r="AX18" s="284"/>
      <c r="AY18" s="284"/>
      <c r="AZ18" s="284"/>
      <c r="BA18" s="284"/>
      <c r="BB18" s="284"/>
      <c r="BC18" s="285" t="s">
        <v>266</v>
      </c>
      <c r="BD18" s="285"/>
      <c r="BE18" s="285"/>
      <c r="BF18" s="285"/>
      <c r="BG18" s="285"/>
      <c r="BH18" s="285"/>
      <c r="BI18" s="285"/>
      <c r="BJ18" s="285"/>
      <c r="BK18" s="285"/>
      <c r="BL18" s="285"/>
      <c r="BM18" s="285"/>
      <c r="BN18" s="285"/>
      <c r="BO18" s="285"/>
      <c r="BP18" s="285"/>
      <c r="BQ18" s="285"/>
      <c r="BR18" s="285"/>
      <c r="BS18" s="285"/>
      <c r="BT18" s="285"/>
      <c r="BU18" s="285"/>
      <c r="BV18" s="285"/>
      <c r="BW18" s="285"/>
      <c r="BX18" s="285"/>
      <c r="BY18" s="285" t="s">
        <v>266</v>
      </c>
      <c r="BZ18" s="285"/>
      <c r="CA18" s="285"/>
      <c r="CB18" s="285"/>
      <c r="CC18" s="285"/>
      <c r="CD18" s="285"/>
      <c r="CE18" s="285"/>
      <c r="CF18" s="285"/>
      <c r="CG18" s="285"/>
      <c r="CH18" s="285"/>
      <c r="CI18" s="285"/>
      <c r="CJ18" s="285"/>
      <c r="CK18" s="285"/>
      <c r="CL18" s="285"/>
      <c r="CM18" s="285"/>
      <c r="CN18" s="285"/>
      <c r="CO18" s="285" t="s">
        <v>266</v>
      </c>
      <c r="CP18" s="285"/>
      <c r="CQ18" s="285"/>
      <c r="CR18" s="285"/>
      <c r="CS18" s="285"/>
      <c r="CT18" s="285"/>
      <c r="CU18" s="285"/>
      <c r="CV18" s="285"/>
      <c r="CW18" s="285"/>
      <c r="CX18" s="285"/>
      <c r="CY18" s="285"/>
      <c r="CZ18" s="285"/>
      <c r="DA18" s="285"/>
      <c r="DB18" s="285"/>
      <c r="DC18" s="285"/>
      <c r="DD18" s="318"/>
    </row>
    <row r="19" spans="1:108" ht="13.5" customHeight="1">
      <c r="A19" s="281" t="s">
        <v>266</v>
      </c>
      <c r="B19" s="281"/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82"/>
      <c r="AB19" s="283"/>
      <c r="AC19" s="284"/>
      <c r="AD19" s="284"/>
      <c r="AE19" s="284"/>
      <c r="AF19" s="284"/>
      <c r="AG19" s="284"/>
      <c r="AH19" s="284" t="s">
        <v>266</v>
      </c>
      <c r="AI19" s="284"/>
      <c r="AJ19" s="284"/>
      <c r="AK19" s="284"/>
      <c r="AL19" s="284"/>
      <c r="AM19" s="284"/>
      <c r="AN19" s="284"/>
      <c r="AO19" s="284"/>
      <c r="AP19" s="284"/>
      <c r="AQ19" s="284"/>
      <c r="AR19" s="284"/>
      <c r="AS19" s="284"/>
      <c r="AT19" s="284"/>
      <c r="AU19" s="284"/>
      <c r="AV19" s="284"/>
      <c r="AW19" s="284"/>
      <c r="AX19" s="284"/>
      <c r="AY19" s="284"/>
      <c r="AZ19" s="284"/>
      <c r="BA19" s="284"/>
      <c r="BB19" s="284"/>
      <c r="BC19" s="285" t="s">
        <v>266</v>
      </c>
      <c r="BD19" s="285"/>
      <c r="BE19" s="285"/>
      <c r="BF19" s="285"/>
      <c r="BG19" s="285"/>
      <c r="BH19" s="285"/>
      <c r="BI19" s="285"/>
      <c r="BJ19" s="285"/>
      <c r="BK19" s="285"/>
      <c r="BL19" s="285"/>
      <c r="BM19" s="285"/>
      <c r="BN19" s="285"/>
      <c r="BO19" s="285"/>
      <c r="BP19" s="285"/>
      <c r="BQ19" s="285"/>
      <c r="BR19" s="285"/>
      <c r="BS19" s="285"/>
      <c r="BT19" s="285"/>
      <c r="BU19" s="285"/>
      <c r="BV19" s="285"/>
      <c r="BW19" s="285"/>
      <c r="BX19" s="285"/>
      <c r="BY19" s="285" t="s">
        <v>266</v>
      </c>
      <c r="BZ19" s="285"/>
      <c r="CA19" s="285"/>
      <c r="CB19" s="285"/>
      <c r="CC19" s="285"/>
      <c r="CD19" s="285"/>
      <c r="CE19" s="285"/>
      <c r="CF19" s="285"/>
      <c r="CG19" s="285"/>
      <c r="CH19" s="285"/>
      <c r="CI19" s="285"/>
      <c r="CJ19" s="285"/>
      <c r="CK19" s="285"/>
      <c r="CL19" s="285"/>
      <c r="CM19" s="285"/>
      <c r="CN19" s="285"/>
      <c r="CO19" s="285" t="s">
        <v>266</v>
      </c>
      <c r="CP19" s="285"/>
      <c r="CQ19" s="285"/>
      <c r="CR19" s="285"/>
      <c r="CS19" s="285"/>
      <c r="CT19" s="285"/>
      <c r="CU19" s="285"/>
      <c r="CV19" s="285"/>
      <c r="CW19" s="285"/>
      <c r="CX19" s="285"/>
      <c r="CY19" s="285"/>
      <c r="CZ19" s="285"/>
      <c r="DA19" s="285"/>
      <c r="DB19" s="285"/>
      <c r="DC19" s="285"/>
      <c r="DD19" s="318"/>
    </row>
    <row r="20" spans="1:108" ht="13.5" customHeight="1">
      <c r="A20" s="281" t="s">
        <v>266</v>
      </c>
      <c r="B20" s="281"/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281"/>
      <c r="Z20" s="281"/>
      <c r="AA20" s="282"/>
      <c r="AB20" s="283"/>
      <c r="AC20" s="284"/>
      <c r="AD20" s="284"/>
      <c r="AE20" s="284"/>
      <c r="AF20" s="284"/>
      <c r="AG20" s="284"/>
      <c r="AH20" s="284" t="s">
        <v>266</v>
      </c>
      <c r="AI20" s="284"/>
      <c r="AJ20" s="284"/>
      <c r="AK20" s="284"/>
      <c r="AL20" s="284"/>
      <c r="AM20" s="284"/>
      <c r="AN20" s="284"/>
      <c r="AO20" s="284"/>
      <c r="AP20" s="284"/>
      <c r="AQ20" s="284"/>
      <c r="AR20" s="284"/>
      <c r="AS20" s="284"/>
      <c r="AT20" s="284"/>
      <c r="AU20" s="284"/>
      <c r="AV20" s="284"/>
      <c r="AW20" s="284"/>
      <c r="AX20" s="284"/>
      <c r="AY20" s="284"/>
      <c r="AZ20" s="284"/>
      <c r="BA20" s="284"/>
      <c r="BB20" s="284"/>
      <c r="BC20" s="285" t="s">
        <v>266</v>
      </c>
      <c r="BD20" s="285"/>
      <c r="BE20" s="285"/>
      <c r="BF20" s="285"/>
      <c r="BG20" s="285"/>
      <c r="BH20" s="285"/>
      <c r="BI20" s="285"/>
      <c r="BJ20" s="285"/>
      <c r="BK20" s="285"/>
      <c r="BL20" s="285"/>
      <c r="BM20" s="285"/>
      <c r="BN20" s="285"/>
      <c r="BO20" s="285"/>
      <c r="BP20" s="285"/>
      <c r="BQ20" s="285"/>
      <c r="BR20" s="285"/>
      <c r="BS20" s="285"/>
      <c r="BT20" s="285"/>
      <c r="BU20" s="285"/>
      <c r="BV20" s="285"/>
      <c r="BW20" s="285"/>
      <c r="BX20" s="285"/>
      <c r="BY20" s="285" t="s">
        <v>266</v>
      </c>
      <c r="BZ20" s="285"/>
      <c r="CA20" s="285"/>
      <c r="CB20" s="285"/>
      <c r="CC20" s="285"/>
      <c r="CD20" s="285"/>
      <c r="CE20" s="285"/>
      <c r="CF20" s="285"/>
      <c r="CG20" s="285"/>
      <c r="CH20" s="285"/>
      <c r="CI20" s="285"/>
      <c r="CJ20" s="285"/>
      <c r="CK20" s="285"/>
      <c r="CL20" s="285"/>
      <c r="CM20" s="285"/>
      <c r="CN20" s="285"/>
      <c r="CO20" s="285" t="s">
        <v>266</v>
      </c>
      <c r="CP20" s="285"/>
      <c r="CQ20" s="285"/>
      <c r="CR20" s="285"/>
      <c r="CS20" s="285"/>
      <c r="CT20" s="285"/>
      <c r="CU20" s="285"/>
      <c r="CV20" s="285"/>
      <c r="CW20" s="285"/>
      <c r="CX20" s="285"/>
      <c r="CY20" s="285"/>
      <c r="CZ20" s="285"/>
      <c r="DA20" s="285"/>
      <c r="DB20" s="285"/>
      <c r="DC20" s="285"/>
      <c r="DD20" s="318"/>
    </row>
    <row r="21" spans="1:108" s="16" customFormat="1" ht="23.25" customHeight="1">
      <c r="A21" s="319" t="s">
        <v>211</v>
      </c>
      <c r="B21" s="319"/>
      <c r="C21" s="319"/>
      <c r="D21" s="319"/>
      <c r="E21" s="319"/>
      <c r="F21" s="319"/>
      <c r="G21" s="319"/>
      <c r="H21" s="319"/>
      <c r="I21" s="319"/>
      <c r="J21" s="319"/>
      <c r="K21" s="319"/>
      <c r="L21" s="319"/>
      <c r="M21" s="319"/>
      <c r="N21" s="319"/>
      <c r="O21" s="319"/>
      <c r="P21" s="319"/>
      <c r="Q21" s="319"/>
      <c r="R21" s="319"/>
      <c r="S21" s="319"/>
      <c r="T21" s="319"/>
      <c r="U21" s="319"/>
      <c r="V21" s="319"/>
      <c r="W21" s="319"/>
      <c r="X21" s="319"/>
      <c r="Y21" s="319"/>
      <c r="Z21" s="319"/>
      <c r="AA21" s="320"/>
      <c r="AB21" s="283" t="s">
        <v>362</v>
      </c>
      <c r="AC21" s="284"/>
      <c r="AD21" s="284"/>
      <c r="AE21" s="284"/>
      <c r="AF21" s="284"/>
      <c r="AG21" s="284"/>
      <c r="AH21" s="284" t="s">
        <v>209</v>
      </c>
      <c r="AI21" s="284"/>
      <c r="AJ21" s="284"/>
      <c r="AK21" s="284"/>
      <c r="AL21" s="284"/>
      <c r="AM21" s="284"/>
      <c r="AN21" s="284"/>
      <c r="AO21" s="284"/>
      <c r="AP21" s="284"/>
      <c r="AQ21" s="284"/>
      <c r="AR21" s="284"/>
      <c r="AS21" s="284"/>
      <c r="AT21" s="284"/>
      <c r="AU21" s="284"/>
      <c r="AV21" s="284"/>
      <c r="AW21" s="284"/>
      <c r="AX21" s="284"/>
      <c r="AY21" s="284"/>
      <c r="AZ21" s="284"/>
      <c r="BA21" s="284"/>
      <c r="BB21" s="284"/>
      <c r="BC21" s="285" t="s">
        <v>266</v>
      </c>
      <c r="BD21" s="285"/>
      <c r="BE21" s="285"/>
      <c r="BF21" s="285"/>
      <c r="BG21" s="285"/>
      <c r="BH21" s="285"/>
      <c r="BI21" s="285"/>
      <c r="BJ21" s="285"/>
      <c r="BK21" s="285"/>
      <c r="BL21" s="285"/>
      <c r="BM21" s="285"/>
      <c r="BN21" s="285"/>
      <c r="BO21" s="285"/>
      <c r="BP21" s="285"/>
      <c r="BQ21" s="285"/>
      <c r="BR21" s="285"/>
      <c r="BS21" s="285"/>
      <c r="BT21" s="285"/>
      <c r="BU21" s="285"/>
      <c r="BV21" s="285"/>
      <c r="BW21" s="285"/>
      <c r="BX21" s="285"/>
      <c r="BY21" s="285" t="s">
        <v>266</v>
      </c>
      <c r="BZ21" s="285"/>
      <c r="CA21" s="285"/>
      <c r="CB21" s="285"/>
      <c r="CC21" s="285"/>
      <c r="CD21" s="285"/>
      <c r="CE21" s="285"/>
      <c r="CF21" s="285"/>
      <c r="CG21" s="285"/>
      <c r="CH21" s="285"/>
      <c r="CI21" s="285"/>
      <c r="CJ21" s="285"/>
      <c r="CK21" s="285"/>
      <c r="CL21" s="285"/>
      <c r="CM21" s="285"/>
      <c r="CN21" s="285"/>
      <c r="CO21" s="285" t="s">
        <v>266</v>
      </c>
      <c r="CP21" s="285"/>
      <c r="CQ21" s="285"/>
      <c r="CR21" s="285"/>
      <c r="CS21" s="285"/>
      <c r="CT21" s="285"/>
      <c r="CU21" s="285"/>
      <c r="CV21" s="285"/>
      <c r="CW21" s="285"/>
      <c r="CX21" s="285"/>
      <c r="CY21" s="285"/>
      <c r="CZ21" s="285"/>
      <c r="DA21" s="285"/>
      <c r="DB21" s="285"/>
      <c r="DC21" s="285"/>
      <c r="DD21" s="318"/>
    </row>
    <row r="22" spans="1:108" s="16" customFormat="1" ht="12.75" customHeight="1">
      <c r="A22" s="304" t="s">
        <v>361</v>
      </c>
      <c r="B22" s="304"/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304"/>
      <c r="AA22" s="305"/>
      <c r="AB22" s="306"/>
      <c r="AC22" s="307"/>
      <c r="AD22" s="307"/>
      <c r="AE22" s="307"/>
      <c r="AF22" s="307"/>
      <c r="AG22" s="308"/>
      <c r="AH22" s="312" t="s">
        <v>266</v>
      </c>
      <c r="AI22" s="307"/>
      <c r="AJ22" s="307"/>
      <c r="AK22" s="307"/>
      <c r="AL22" s="307"/>
      <c r="AM22" s="307"/>
      <c r="AN22" s="307"/>
      <c r="AO22" s="307"/>
      <c r="AP22" s="307"/>
      <c r="AQ22" s="307"/>
      <c r="AR22" s="307"/>
      <c r="AS22" s="307"/>
      <c r="AT22" s="307"/>
      <c r="AU22" s="307"/>
      <c r="AV22" s="307"/>
      <c r="AW22" s="307"/>
      <c r="AX22" s="307"/>
      <c r="AY22" s="307"/>
      <c r="AZ22" s="307"/>
      <c r="BA22" s="307"/>
      <c r="BB22" s="308"/>
      <c r="BC22" s="275" t="s">
        <v>266</v>
      </c>
      <c r="BD22" s="276"/>
      <c r="BE22" s="276"/>
      <c r="BF22" s="276"/>
      <c r="BG22" s="276"/>
      <c r="BH22" s="276"/>
      <c r="BI22" s="276"/>
      <c r="BJ22" s="276"/>
      <c r="BK22" s="276"/>
      <c r="BL22" s="276"/>
      <c r="BM22" s="276"/>
      <c r="BN22" s="276"/>
      <c r="BO22" s="276"/>
      <c r="BP22" s="276"/>
      <c r="BQ22" s="276"/>
      <c r="BR22" s="276"/>
      <c r="BS22" s="276"/>
      <c r="BT22" s="276"/>
      <c r="BU22" s="276"/>
      <c r="BV22" s="276"/>
      <c r="BW22" s="276"/>
      <c r="BX22" s="277"/>
      <c r="BY22" s="275" t="s">
        <v>266</v>
      </c>
      <c r="BZ22" s="276"/>
      <c r="CA22" s="276"/>
      <c r="CB22" s="276"/>
      <c r="CC22" s="276"/>
      <c r="CD22" s="276"/>
      <c r="CE22" s="276"/>
      <c r="CF22" s="276"/>
      <c r="CG22" s="276"/>
      <c r="CH22" s="276"/>
      <c r="CI22" s="276"/>
      <c r="CJ22" s="276"/>
      <c r="CK22" s="276"/>
      <c r="CL22" s="276"/>
      <c r="CM22" s="276"/>
      <c r="CN22" s="277"/>
      <c r="CO22" s="275" t="s">
        <v>266</v>
      </c>
      <c r="CP22" s="276"/>
      <c r="CQ22" s="276"/>
      <c r="CR22" s="276"/>
      <c r="CS22" s="276"/>
      <c r="CT22" s="276"/>
      <c r="CU22" s="276"/>
      <c r="CV22" s="276"/>
      <c r="CW22" s="276"/>
      <c r="CX22" s="276"/>
      <c r="CY22" s="276"/>
      <c r="CZ22" s="276"/>
      <c r="DA22" s="276"/>
      <c r="DB22" s="276"/>
      <c r="DC22" s="276"/>
      <c r="DD22" s="295"/>
    </row>
    <row r="23" spans="1:108" s="16" customFormat="1" ht="13.5" customHeight="1">
      <c r="A23" s="316" t="s">
        <v>266</v>
      </c>
      <c r="B23" s="316"/>
      <c r="C23" s="316"/>
      <c r="D23" s="316"/>
      <c r="E23" s="316"/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16"/>
      <c r="S23" s="316"/>
      <c r="T23" s="316"/>
      <c r="U23" s="316"/>
      <c r="V23" s="316"/>
      <c r="W23" s="316"/>
      <c r="X23" s="316"/>
      <c r="Y23" s="316"/>
      <c r="Z23" s="316"/>
      <c r="AA23" s="317"/>
      <c r="AB23" s="309"/>
      <c r="AC23" s="310"/>
      <c r="AD23" s="310"/>
      <c r="AE23" s="310"/>
      <c r="AF23" s="310"/>
      <c r="AG23" s="311"/>
      <c r="AH23" s="313"/>
      <c r="AI23" s="310"/>
      <c r="AJ23" s="310"/>
      <c r="AK23" s="310"/>
      <c r="AL23" s="310"/>
      <c r="AM23" s="310"/>
      <c r="AN23" s="310"/>
      <c r="AO23" s="310"/>
      <c r="AP23" s="310"/>
      <c r="AQ23" s="310"/>
      <c r="AR23" s="310"/>
      <c r="AS23" s="310"/>
      <c r="AT23" s="310"/>
      <c r="AU23" s="310"/>
      <c r="AV23" s="310"/>
      <c r="AW23" s="310"/>
      <c r="AX23" s="310"/>
      <c r="AY23" s="310"/>
      <c r="AZ23" s="310"/>
      <c r="BA23" s="310"/>
      <c r="BB23" s="311"/>
      <c r="BC23" s="278"/>
      <c r="BD23" s="279"/>
      <c r="BE23" s="279"/>
      <c r="BF23" s="279"/>
      <c r="BG23" s="279"/>
      <c r="BH23" s="279"/>
      <c r="BI23" s="279"/>
      <c r="BJ23" s="279"/>
      <c r="BK23" s="279"/>
      <c r="BL23" s="279"/>
      <c r="BM23" s="279"/>
      <c r="BN23" s="279"/>
      <c r="BO23" s="279"/>
      <c r="BP23" s="279"/>
      <c r="BQ23" s="279"/>
      <c r="BR23" s="279"/>
      <c r="BS23" s="279"/>
      <c r="BT23" s="279"/>
      <c r="BU23" s="279"/>
      <c r="BV23" s="279"/>
      <c r="BW23" s="279"/>
      <c r="BX23" s="280"/>
      <c r="BY23" s="278"/>
      <c r="BZ23" s="279"/>
      <c r="CA23" s="279"/>
      <c r="CB23" s="279"/>
      <c r="CC23" s="279"/>
      <c r="CD23" s="279"/>
      <c r="CE23" s="279"/>
      <c r="CF23" s="279"/>
      <c r="CG23" s="279"/>
      <c r="CH23" s="279"/>
      <c r="CI23" s="279"/>
      <c r="CJ23" s="279"/>
      <c r="CK23" s="279"/>
      <c r="CL23" s="279"/>
      <c r="CM23" s="279"/>
      <c r="CN23" s="280"/>
      <c r="CO23" s="278"/>
      <c r="CP23" s="279"/>
      <c r="CQ23" s="279"/>
      <c r="CR23" s="279"/>
      <c r="CS23" s="279"/>
      <c r="CT23" s="279"/>
      <c r="CU23" s="279"/>
      <c r="CV23" s="279"/>
      <c r="CW23" s="279"/>
      <c r="CX23" s="279"/>
      <c r="CY23" s="279"/>
      <c r="CZ23" s="279"/>
      <c r="DA23" s="279"/>
      <c r="DB23" s="279"/>
      <c r="DC23" s="279"/>
      <c r="DD23" s="296"/>
    </row>
    <row r="24" spans="1:108" s="16" customFormat="1" ht="13.5" customHeight="1">
      <c r="A24" s="281" t="s">
        <v>266</v>
      </c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1"/>
      <c r="AA24" s="282"/>
      <c r="AB24" s="283"/>
      <c r="AC24" s="284"/>
      <c r="AD24" s="284"/>
      <c r="AE24" s="284"/>
      <c r="AF24" s="284"/>
      <c r="AG24" s="284"/>
      <c r="AH24" s="284" t="s">
        <v>266</v>
      </c>
      <c r="AI24" s="284"/>
      <c r="AJ24" s="284"/>
      <c r="AK24" s="284"/>
      <c r="AL24" s="284"/>
      <c r="AM24" s="284"/>
      <c r="AN24" s="284"/>
      <c r="AO24" s="284"/>
      <c r="AP24" s="284"/>
      <c r="AQ24" s="284"/>
      <c r="AR24" s="284"/>
      <c r="AS24" s="284"/>
      <c r="AT24" s="284"/>
      <c r="AU24" s="284"/>
      <c r="AV24" s="284"/>
      <c r="AW24" s="284"/>
      <c r="AX24" s="284"/>
      <c r="AY24" s="284"/>
      <c r="AZ24" s="284"/>
      <c r="BA24" s="284"/>
      <c r="BB24" s="284"/>
      <c r="BC24" s="285" t="s">
        <v>266</v>
      </c>
      <c r="BD24" s="285"/>
      <c r="BE24" s="285"/>
      <c r="BF24" s="285"/>
      <c r="BG24" s="285"/>
      <c r="BH24" s="285"/>
      <c r="BI24" s="285"/>
      <c r="BJ24" s="285"/>
      <c r="BK24" s="285"/>
      <c r="BL24" s="285"/>
      <c r="BM24" s="285"/>
      <c r="BN24" s="285"/>
      <c r="BO24" s="285"/>
      <c r="BP24" s="285"/>
      <c r="BQ24" s="285"/>
      <c r="BR24" s="285"/>
      <c r="BS24" s="285"/>
      <c r="BT24" s="285"/>
      <c r="BU24" s="285"/>
      <c r="BV24" s="285"/>
      <c r="BW24" s="285"/>
      <c r="BX24" s="285"/>
      <c r="BY24" s="285" t="s">
        <v>266</v>
      </c>
      <c r="BZ24" s="285"/>
      <c r="CA24" s="285"/>
      <c r="CB24" s="285"/>
      <c r="CC24" s="285"/>
      <c r="CD24" s="285"/>
      <c r="CE24" s="285"/>
      <c r="CF24" s="285"/>
      <c r="CG24" s="285"/>
      <c r="CH24" s="285"/>
      <c r="CI24" s="285"/>
      <c r="CJ24" s="285"/>
      <c r="CK24" s="285"/>
      <c r="CL24" s="285"/>
      <c r="CM24" s="285"/>
      <c r="CN24" s="285"/>
      <c r="CO24" s="285" t="s">
        <v>266</v>
      </c>
      <c r="CP24" s="285"/>
      <c r="CQ24" s="285"/>
      <c r="CR24" s="285"/>
      <c r="CS24" s="285"/>
      <c r="CT24" s="285"/>
      <c r="CU24" s="285"/>
      <c r="CV24" s="285"/>
      <c r="CW24" s="285"/>
      <c r="CX24" s="285"/>
      <c r="CY24" s="285"/>
      <c r="CZ24" s="285"/>
      <c r="DA24" s="285"/>
      <c r="DB24" s="285"/>
      <c r="DC24" s="285"/>
      <c r="DD24" s="318"/>
    </row>
    <row r="25" spans="1:108" s="16" customFormat="1" ht="13.5" customHeight="1">
      <c r="A25" s="281" t="s">
        <v>266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2"/>
      <c r="AB25" s="283"/>
      <c r="AC25" s="284"/>
      <c r="AD25" s="284"/>
      <c r="AE25" s="284"/>
      <c r="AF25" s="284"/>
      <c r="AG25" s="284"/>
      <c r="AH25" s="284" t="s">
        <v>266</v>
      </c>
      <c r="AI25" s="284"/>
      <c r="AJ25" s="284"/>
      <c r="AK25" s="284"/>
      <c r="AL25" s="284"/>
      <c r="AM25" s="284"/>
      <c r="AN25" s="284"/>
      <c r="AO25" s="284"/>
      <c r="AP25" s="284"/>
      <c r="AQ25" s="284"/>
      <c r="AR25" s="284"/>
      <c r="AS25" s="284"/>
      <c r="AT25" s="284"/>
      <c r="AU25" s="284"/>
      <c r="AV25" s="284"/>
      <c r="AW25" s="284"/>
      <c r="AX25" s="284"/>
      <c r="AY25" s="284"/>
      <c r="AZ25" s="284"/>
      <c r="BA25" s="284"/>
      <c r="BB25" s="284"/>
      <c r="BC25" s="285" t="s">
        <v>266</v>
      </c>
      <c r="BD25" s="285"/>
      <c r="BE25" s="285"/>
      <c r="BF25" s="285"/>
      <c r="BG25" s="285"/>
      <c r="BH25" s="285"/>
      <c r="BI25" s="285"/>
      <c r="BJ25" s="285"/>
      <c r="BK25" s="285"/>
      <c r="BL25" s="285"/>
      <c r="BM25" s="285"/>
      <c r="BN25" s="285"/>
      <c r="BO25" s="285"/>
      <c r="BP25" s="285"/>
      <c r="BQ25" s="285"/>
      <c r="BR25" s="285"/>
      <c r="BS25" s="285"/>
      <c r="BT25" s="285"/>
      <c r="BU25" s="285"/>
      <c r="BV25" s="285"/>
      <c r="BW25" s="285"/>
      <c r="BX25" s="285"/>
      <c r="BY25" s="285" t="s">
        <v>266</v>
      </c>
      <c r="BZ25" s="285"/>
      <c r="CA25" s="285"/>
      <c r="CB25" s="285"/>
      <c r="CC25" s="285"/>
      <c r="CD25" s="285"/>
      <c r="CE25" s="285"/>
      <c r="CF25" s="285"/>
      <c r="CG25" s="285"/>
      <c r="CH25" s="285"/>
      <c r="CI25" s="285"/>
      <c r="CJ25" s="285"/>
      <c r="CK25" s="285"/>
      <c r="CL25" s="285"/>
      <c r="CM25" s="285"/>
      <c r="CN25" s="285"/>
      <c r="CO25" s="285" t="s">
        <v>266</v>
      </c>
      <c r="CP25" s="285"/>
      <c r="CQ25" s="285"/>
      <c r="CR25" s="285"/>
      <c r="CS25" s="285"/>
      <c r="CT25" s="285"/>
      <c r="CU25" s="285"/>
      <c r="CV25" s="285"/>
      <c r="CW25" s="285"/>
      <c r="CX25" s="285"/>
      <c r="CY25" s="285"/>
      <c r="CZ25" s="285"/>
      <c r="DA25" s="285"/>
      <c r="DB25" s="285"/>
      <c r="DC25" s="285"/>
      <c r="DD25" s="318"/>
    </row>
    <row r="26" spans="1:108" s="16" customFormat="1" ht="13.5" customHeight="1">
      <c r="A26" s="281" t="s">
        <v>266</v>
      </c>
      <c r="B26" s="281"/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2"/>
      <c r="AB26" s="283"/>
      <c r="AC26" s="284"/>
      <c r="AD26" s="284"/>
      <c r="AE26" s="284"/>
      <c r="AF26" s="284"/>
      <c r="AG26" s="284"/>
      <c r="AH26" s="284" t="s">
        <v>266</v>
      </c>
      <c r="AI26" s="284"/>
      <c r="AJ26" s="284"/>
      <c r="AK26" s="284"/>
      <c r="AL26" s="284"/>
      <c r="AM26" s="284"/>
      <c r="AN26" s="284"/>
      <c r="AO26" s="284"/>
      <c r="AP26" s="284"/>
      <c r="AQ26" s="284"/>
      <c r="AR26" s="284"/>
      <c r="AS26" s="284"/>
      <c r="AT26" s="284"/>
      <c r="AU26" s="284"/>
      <c r="AV26" s="284"/>
      <c r="AW26" s="284"/>
      <c r="AX26" s="284"/>
      <c r="AY26" s="284"/>
      <c r="AZ26" s="284"/>
      <c r="BA26" s="284"/>
      <c r="BB26" s="284"/>
      <c r="BC26" s="285" t="s">
        <v>266</v>
      </c>
      <c r="BD26" s="285"/>
      <c r="BE26" s="285"/>
      <c r="BF26" s="285"/>
      <c r="BG26" s="285"/>
      <c r="BH26" s="285"/>
      <c r="BI26" s="285"/>
      <c r="BJ26" s="285"/>
      <c r="BK26" s="285"/>
      <c r="BL26" s="285"/>
      <c r="BM26" s="285"/>
      <c r="BN26" s="285"/>
      <c r="BO26" s="285"/>
      <c r="BP26" s="285"/>
      <c r="BQ26" s="285"/>
      <c r="BR26" s="285"/>
      <c r="BS26" s="285"/>
      <c r="BT26" s="285"/>
      <c r="BU26" s="285"/>
      <c r="BV26" s="285"/>
      <c r="BW26" s="285"/>
      <c r="BX26" s="285"/>
      <c r="BY26" s="285" t="s">
        <v>266</v>
      </c>
      <c r="BZ26" s="285"/>
      <c r="CA26" s="285"/>
      <c r="CB26" s="285"/>
      <c r="CC26" s="285"/>
      <c r="CD26" s="285"/>
      <c r="CE26" s="285"/>
      <c r="CF26" s="285"/>
      <c r="CG26" s="285"/>
      <c r="CH26" s="285"/>
      <c r="CI26" s="285"/>
      <c r="CJ26" s="285"/>
      <c r="CK26" s="285"/>
      <c r="CL26" s="285"/>
      <c r="CM26" s="285"/>
      <c r="CN26" s="285"/>
      <c r="CO26" s="285" t="s">
        <v>266</v>
      </c>
      <c r="CP26" s="285"/>
      <c r="CQ26" s="285"/>
      <c r="CR26" s="285"/>
      <c r="CS26" s="285"/>
      <c r="CT26" s="285"/>
      <c r="CU26" s="285"/>
      <c r="CV26" s="285"/>
      <c r="CW26" s="285"/>
      <c r="CX26" s="285"/>
      <c r="CY26" s="285"/>
      <c r="CZ26" s="285"/>
      <c r="DA26" s="285"/>
      <c r="DB26" s="285"/>
      <c r="DC26" s="285"/>
      <c r="DD26" s="318"/>
    </row>
    <row r="27" spans="1:108" s="16" customFormat="1" ht="13.5" customHeight="1">
      <c r="A27" s="281" t="s">
        <v>266</v>
      </c>
      <c r="B27" s="281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2"/>
      <c r="AB27" s="283"/>
      <c r="AC27" s="284"/>
      <c r="AD27" s="284"/>
      <c r="AE27" s="284"/>
      <c r="AF27" s="284"/>
      <c r="AG27" s="284"/>
      <c r="AH27" s="284" t="s">
        <v>266</v>
      </c>
      <c r="AI27" s="284"/>
      <c r="AJ27" s="284"/>
      <c r="AK27" s="284"/>
      <c r="AL27" s="284"/>
      <c r="AM27" s="284"/>
      <c r="AN27" s="284"/>
      <c r="AO27" s="284"/>
      <c r="AP27" s="284"/>
      <c r="AQ27" s="284"/>
      <c r="AR27" s="284"/>
      <c r="AS27" s="284"/>
      <c r="AT27" s="284"/>
      <c r="AU27" s="284"/>
      <c r="AV27" s="284"/>
      <c r="AW27" s="284"/>
      <c r="AX27" s="284"/>
      <c r="AY27" s="284"/>
      <c r="AZ27" s="284"/>
      <c r="BA27" s="284"/>
      <c r="BB27" s="284"/>
      <c r="BC27" s="285" t="s">
        <v>266</v>
      </c>
      <c r="BD27" s="285"/>
      <c r="BE27" s="285"/>
      <c r="BF27" s="285"/>
      <c r="BG27" s="285"/>
      <c r="BH27" s="285"/>
      <c r="BI27" s="285"/>
      <c r="BJ27" s="285"/>
      <c r="BK27" s="285"/>
      <c r="BL27" s="285"/>
      <c r="BM27" s="285"/>
      <c r="BN27" s="285"/>
      <c r="BO27" s="285"/>
      <c r="BP27" s="285"/>
      <c r="BQ27" s="285"/>
      <c r="BR27" s="285"/>
      <c r="BS27" s="285"/>
      <c r="BT27" s="285"/>
      <c r="BU27" s="285"/>
      <c r="BV27" s="285"/>
      <c r="BW27" s="285"/>
      <c r="BX27" s="285"/>
      <c r="BY27" s="285" t="s">
        <v>266</v>
      </c>
      <c r="BZ27" s="285"/>
      <c r="CA27" s="285"/>
      <c r="CB27" s="285"/>
      <c r="CC27" s="285"/>
      <c r="CD27" s="285"/>
      <c r="CE27" s="285"/>
      <c r="CF27" s="285"/>
      <c r="CG27" s="285"/>
      <c r="CH27" s="285"/>
      <c r="CI27" s="285"/>
      <c r="CJ27" s="285"/>
      <c r="CK27" s="285"/>
      <c r="CL27" s="285"/>
      <c r="CM27" s="285"/>
      <c r="CN27" s="285"/>
      <c r="CO27" s="285" t="s">
        <v>266</v>
      </c>
      <c r="CP27" s="285"/>
      <c r="CQ27" s="285"/>
      <c r="CR27" s="285"/>
      <c r="CS27" s="285"/>
      <c r="CT27" s="285"/>
      <c r="CU27" s="285"/>
      <c r="CV27" s="285"/>
      <c r="CW27" s="285"/>
      <c r="CX27" s="285"/>
      <c r="CY27" s="285"/>
      <c r="CZ27" s="285"/>
      <c r="DA27" s="285"/>
      <c r="DB27" s="285"/>
      <c r="DC27" s="285"/>
      <c r="DD27" s="318"/>
    </row>
    <row r="28" spans="1:108" s="16" customFormat="1" ht="13.5" customHeight="1">
      <c r="A28" s="321" t="s">
        <v>363</v>
      </c>
      <c r="B28" s="321"/>
      <c r="C28" s="321"/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1"/>
      <c r="S28" s="321"/>
      <c r="T28" s="321"/>
      <c r="U28" s="321"/>
      <c r="V28" s="321"/>
      <c r="W28" s="321"/>
      <c r="X28" s="321"/>
      <c r="Y28" s="321"/>
      <c r="Z28" s="321"/>
      <c r="AA28" s="322"/>
      <c r="AB28" s="283" t="s">
        <v>364</v>
      </c>
      <c r="AC28" s="284"/>
      <c r="AD28" s="284"/>
      <c r="AE28" s="284"/>
      <c r="AF28" s="284"/>
      <c r="AG28" s="284"/>
      <c r="AH28" s="284" t="s">
        <v>365</v>
      </c>
      <c r="AI28" s="284"/>
      <c r="AJ28" s="284"/>
      <c r="AK28" s="284"/>
      <c r="AL28" s="284"/>
      <c r="AM28" s="284"/>
      <c r="AN28" s="284"/>
      <c r="AO28" s="284"/>
      <c r="AP28" s="284"/>
      <c r="AQ28" s="284"/>
      <c r="AR28" s="284"/>
      <c r="AS28" s="284"/>
      <c r="AT28" s="284"/>
      <c r="AU28" s="284"/>
      <c r="AV28" s="284"/>
      <c r="AW28" s="284"/>
      <c r="AX28" s="284"/>
      <c r="AY28" s="284"/>
      <c r="AZ28" s="284"/>
      <c r="BA28" s="284"/>
      <c r="BB28" s="284"/>
      <c r="BC28" s="323">
        <f>BC29+BC31</f>
        <v>321236.9800000042</v>
      </c>
      <c r="BD28" s="285"/>
      <c r="BE28" s="285"/>
      <c r="BF28" s="285"/>
      <c r="BG28" s="285"/>
      <c r="BH28" s="285"/>
      <c r="BI28" s="285"/>
      <c r="BJ28" s="285"/>
      <c r="BK28" s="285"/>
      <c r="BL28" s="285"/>
      <c r="BM28" s="285"/>
      <c r="BN28" s="285"/>
      <c r="BO28" s="285"/>
      <c r="BP28" s="285"/>
      <c r="BQ28" s="285"/>
      <c r="BR28" s="285"/>
      <c r="BS28" s="285"/>
      <c r="BT28" s="285"/>
      <c r="BU28" s="285"/>
      <c r="BV28" s="285"/>
      <c r="BW28" s="285"/>
      <c r="BX28" s="285"/>
      <c r="BY28" s="323">
        <f>BY29+BY31</f>
        <v>-816122.8300000001</v>
      </c>
      <c r="BZ28" s="285"/>
      <c r="CA28" s="285"/>
      <c r="CB28" s="285"/>
      <c r="CC28" s="285"/>
      <c r="CD28" s="285"/>
      <c r="CE28" s="285"/>
      <c r="CF28" s="285"/>
      <c r="CG28" s="285"/>
      <c r="CH28" s="285"/>
      <c r="CI28" s="285"/>
      <c r="CJ28" s="285"/>
      <c r="CK28" s="285"/>
      <c r="CL28" s="285"/>
      <c r="CM28" s="285"/>
      <c r="CN28" s="285"/>
      <c r="CO28" s="323">
        <f>BC28-BY28</f>
        <v>1137359.8100000042</v>
      </c>
      <c r="CP28" s="285"/>
      <c r="CQ28" s="285"/>
      <c r="CR28" s="285"/>
      <c r="CS28" s="285"/>
      <c r="CT28" s="285"/>
      <c r="CU28" s="285"/>
      <c r="CV28" s="285"/>
      <c r="CW28" s="285"/>
      <c r="CX28" s="285"/>
      <c r="CY28" s="285"/>
      <c r="CZ28" s="285"/>
      <c r="DA28" s="285"/>
      <c r="DB28" s="285"/>
      <c r="DC28" s="285"/>
      <c r="DD28" s="318"/>
    </row>
    <row r="29" spans="1:108" s="16" customFormat="1" ht="23.25" customHeight="1">
      <c r="A29" s="319" t="s">
        <v>212</v>
      </c>
      <c r="B29" s="319"/>
      <c r="C29" s="319"/>
      <c r="D29" s="319"/>
      <c r="E29" s="319"/>
      <c r="F29" s="319"/>
      <c r="G29" s="319"/>
      <c r="H29" s="319"/>
      <c r="I29" s="319"/>
      <c r="J29" s="319"/>
      <c r="K29" s="319"/>
      <c r="L29" s="319"/>
      <c r="M29" s="319"/>
      <c r="N29" s="319"/>
      <c r="O29" s="319"/>
      <c r="P29" s="319"/>
      <c r="Q29" s="319"/>
      <c r="R29" s="319"/>
      <c r="S29" s="319"/>
      <c r="T29" s="319"/>
      <c r="U29" s="319"/>
      <c r="V29" s="319"/>
      <c r="W29" s="319"/>
      <c r="X29" s="319"/>
      <c r="Y29" s="319"/>
      <c r="Z29" s="319"/>
      <c r="AA29" s="320"/>
      <c r="AB29" s="283" t="s">
        <v>366</v>
      </c>
      <c r="AC29" s="284"/>
      <c r="AD29" s="284"/>
      <c r="AE29" s="284"/>
      <c r="AF29" s="284"/>
      <c r="AG29" s="284"/>
      <c r="AH29" s="284" t="s">
        <v>367</v>
      </c>
      <c r="AI29" s="284"/>
      <c r="AJ29" s="284"/>
      <c r="AK29" s="284"/>
      <c r="AL29" s="284"/>
      <c r="AM29" s="284"/>
      <c r="AN29" s="284"/>
      <c r="AO29" s="284"/>
      <c r="AP29" s="284"/>
      <c r="AQ29" s="284"/>
      <c r="AR29" s="284"/>
      <c r="AS29" s="284"/>
      <c r="AT29" s="284"/>
      <c r="AU29" s="284"/>
      <c r="AV29" s="284"/>
      <c r="AW29" s="284"/>
      <c r="AX29" s="284"/>
      <c r="AY29" s="284"/>
      <c r="AZ29" s="284"/>
      <c r="BA29" s="284"/>
      <c r="BB29" s="284"/>
      <c r="BC29" s="323">
        <f>-стр1!BB13</f>
        <v>-41493100</v>
      </c>
      <c r="BD29" s="285"/>
      <c r="BE29" s="285"/>
      <c r="BF29" s="285"/>
      <c r="BG29" s="285"/>
      <c r="BH29" s="285"/>
      <c r="BI29" s="285"/>
      <c r="BJ29" s="285"/>
      <c r="BK29" s="285"/>
      <c r="BL29" s="285"/>
      <c r="BM29" s="285"/>
      <c r="BN29" s="285"/>
      <c r="BO29" s="285"/>
      <c r="BP29" s="285"/>
      <c r="BQ29" s="285"/>
      <c r="BR29" s="285"/>
      <c r="BS29" s="285"/>
      <c r="BT29" s="285"/>
      <c r="BU29" s="285"/>
      <c r="BV29" s="285"/>
      <c r="BW29" s="285"/>
      <c r="BX29" s="285"/>
      <c r="BY29" s="323">
        <v>-9220743.97</v>
      </c>
      <c r="BZ29" s="285"/>
      <c r="CA29" s="285"/>
      <c r="CB29" s="285"/>
      <c r="CC29" s="285"/>
      <c r="CD29" s="285"/>
      <c r="CE29" s="285"/>
      <c r="CF29" s="285"/>
      <c r="CG29" s="285"/>
      <c r="CH29" s="285"/>
      <c r="CI29" s="285"/>
      <c r="CJ29" s="285"/>
      <c r="CK29" s="285"/>
      <c r="CL29" s="285"/>
      <c r="CM29" s="285"/>
      <c r="CN29" s="285"/>
      <c r="CO29" s="285" t="s">
        <v>356</v>
      </c>
      <c r="CP29" s="285"/>
      <c r="CQ29" s="285"/>
      <c r="CR29" s="285"/>
      <c r="CS29" s="285"/>
      <c r="CT29" s="285"/>
      <c r="CU29" s="285"/>
      <c r="CV29" s="285"/>
      <c r="CW29" s="285"/>
      <c r="CX29" s="285"/>
      <c r="CY29" s="285"/>
      <c r="CZ29" s="285"/>
      <c r="DA29" s="285"/>
      <c r="DB29" s="285"/>
      <c r="DC29" s="285"/>
      <c r="DD29" s="318"/>
    </row>
    <row r="30" spans="1:108" s="16" customFormat="1" ht="13.5" customHeight="1">
      <c r="A30" s="281" t="s">
        <v>266</v>
      </c>
      <c r="B30" s="281"/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82"/>
      <c r="AB30" s="283"/>
      <c r="AC30" s="284"/>
      <c r="AD30" s="284"/>
      <c r="AE30" s="284"/>
      <c r="AF30" s="284"/>
      <c r="AG30" s="284"/>
      <c r="AH30" s="284" t="s">
        <v>266</v>
      </c>
      <c r="AI30" s="284"/>
      <c r="AJ30" s="284"/>
      <c r="AK30" s="284"/>
      <c r="AL30" s="284"/>
      <c r="AM30" s="284"/>
      <c r="AN30" s="284"/>
      <c r="AO30" s="284"/>
      <c r="AP30" s="284"/>
      <c r="AQ30" s="284"/>
      <c r="AR30" s="284"/>
      <c r="AS30" s="284"/>
      <c r="AT30" s="284"/>
      <c r="AU30" s="284"/>
      <c r="AV30" s="284"/>
      <c r="AW30" s="284"/>
      <c r="AX30" s="284"/>
      <c r="AY30" s="284"/>
      <c r="AZ30" s="284"/>
      <c r="BA30" s="284"/>
      <c r="BB30" s="284"/>
      <c r="BC30" s="285" t="s">
        <v>266</v>
      </c>
      <c r="BD30" s="285"/>
      <c r="BE30" s="285"/>
      <c r="BF30" s="285"/>
      <c r="BG30" s="285"/>
      <c r="BH30" s="285"/>
      <c r="BI30" s="285"/>
      <c r="BJ30" s="285"/>
      <c r="BK30" s="285"/>
      <c r="BL30" s="285"/>
      <c r="BM30" s="285"/>
      <c r="BN30" s="285"/>
      <c r="BO30" s="285"/>
      <c r="BP30" s="285"/>
      <c r="BQ30" s="285"/>
      <c r="BR30" s="285"/>
      <c r="BS30" s="285"/>
      <c r="BT30" s="285"/>
      <c r="BU30" s="285"/>
      <c r="BV30" s="285"/>
      <c r="BW30" s="285"/>
      <c r="BX30" s="285"/>
      <c r="BY30" s="285" t="s">
        <v>266</v>
      </c>
      <c r="BZ30" s="285"/>
      <c r="CA30" s="285"/>
      <c r="CB30" s="285"/>
      <c r="CC30" s="285"/>
      <c r="CD30" s="285"/>
      <c r="CE30" s="285"/>
      <c r="CF30" s="285"/>
      <c r="CG30" s="285"/>
      <c r="CH30" s="285"/>
      <c r="CI30" s="285"/>
      <c r="CJ30" s="285"/>
      <c r="CK30" s="285"/>
      <c r="CL30" s="285"/>
      <c r="CM30" s="285"/>
      <c r="CN30" s="285"/>
      <c r="CO30" s="285" t="s">
        <v>356</v>
      </c>
      <c r="CP30" s="285"/>
      <c r="CQ30" s="285"/>
      <c r="CR30" s="285"/>
      <c r="CS30" s="285"/>
      <c r="CT30" s="285"/>
      <c r="CU30" s="285"/>
      <c r="CV30" s="285"/>
      <c r="CW30" s="285"/>
      <c r="CX30" s="285"/>
      <c r="CY30" s="285"/>
      <c r="CZ30" s="285"/>
      <c r="DA30" s="285"/>
      <c r="DB30" s="285"/>
      <c r="DC30" s="285"/>
      <c r="DD30" s="318"/>
    </row>
    <row r="31" spans="1:108" s="16" customFormat="1" ht="23.25" customHeight="1">
      <c r="A31" s="324" t="s">
        <v>213</v>
      </c>
      <c r="B31" s="324"/>
      <c r="C31" s="324"/>
      <c r="D31" s="324"/>
      <c r="E31" s="324"/>
      <c r="F31" s="324"/>
      <c r="G31" s="324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4"/>
      <c r="T31" s="324"/>
      <c r="U31" s="324"/>
      <c r="V31" s="324"/>
      <c r="W31" s="324"/>
      <c r="X31" s="324"/>
      <c r="Y31" s="324"/>
      <c r="Z31" s="324"/>
      <c r="AA31" s="325"/>
      <c r="AB31" s="283" t="s">
        <v>368</v>
      </c>
      <c r="AC31" s="284"/>
      <c r="AD31" s="284"/>
      <c r="AE31" s="284"/>
      <c r="AF31" s="284"/>
      <c r="AG31" s="284"/>
      <c r="AH31" s="284" t="s">
        <v>369</v>
      </c>
      <c r="AI31" s="284"/>
      <c r="AJ31" s="284"/>
      <c r="AK31" s="284"/>
      <c r="AL31" s="284"/>
      <c r="AM31" s="284"/>
      <c r="AN31" s="284"/>
      <c r="AO31" s="284"/>
      <c r="AP31" s="284"/>
      <c r="AQ31" s="284"/>
      <c r="AR31" s="284"/>
      <c r="AS31" s="284"/>
      <c r="AT31" s="284"/>
      <c r="AU31" s="284"/>
      <c r="AV31" s="284"/>
      <c r="AW31" s="284"/>
      <c r="AX31" s="284"/>
      <c r="AY31" s="284"/>
      <c r="AZ31" s="284"/>
      <c r="BA31" s="284"/>
      <c r="BB31" s="284"/>
      <c r="BC31" s="323">
        <f>стр2!AT7</f>
        <v>41814336.980000004</v>
      </c>
      <c r="BD31" s="285"/>
      <c r="BE31" s="285"/>
      <c r="BF31" s="285"/>
      <c r="BG31" s="285"/>
      <c r="BH31" s="285"/>
      <c r="BI31" s="285"/>
      <c r="BJ31" s="285"/>
      <c r="BK31" s="285"/>
      <c r="BL31" s="285"/>
      <c r="BM31" s="285"/>
      <c r="BN31" s="285"/>
      <c r="BO31" s="285"/>
      <c r="BP31" s="285"/>
      <c r="BQ31" s="285"/>
      <c r="BR31" s="285"/>
      <c r="BS31" s="285"/>
      <c r="BT31" s="285"/>
      <c r="BU31" s="285"/>
      <c r="BV31" s="285"/>
      <c r="BW31" s="285"/>
      <c r="BX31" s="285"/>
      <c r="BY31" s="323">
        <v>8404621.14</v>
      </c>
      <c r="BZ31" s="285"/>
      <c r="CA31" s="285"/>
      <c r="CB31" s="285"/>
      <c r="CC31" s="285"/>
      <c r="CD31" s="285"/>
      <c r="CE31" s="285"/>
      <c r="CF31" s="285"/>
      <c r="CG31" s="285"/>
      <c r="CH31" s="285"/>
      <c r="CI31" s="285"/>
      <c r="CJ31" s="285"/>
      <c r="CK31" s="285"/>
      <c r="CL31" s="285"/>
      <c r="CM31" s="285"/>
      <c r="CN31" s="285"/>
      <c r="CO31" s="285" t="s">
        <v>356</v>
      </c>
      <c r="CP31" s="285"/>
      <c r="CQ31" s="285"/>
      <c r="CR31" s="285"/>
      <c r="CS31" s="285"/>
      <c r="CT31" s="285"/>
      <c r="CU31" s="285"/>
      <c r="CV31" s="285"/>
      <c r="CW31" s="285"/>
      <c r="CX31" s="285"/>
      <c r="CY31" s="285"/>
      <c r="CZ31" s="285"/>
      <c r="DA31" s="285"/>
      <c r="DB31" s="285"/>
      <c r="DC31" s="285"/>
      <c r="DD31" s="318"/>
    </row>
    <row r="32" spans="1:108" ht="14.25" customHeight="1" thickBot="1">
      <c r="A32" s="330" t="s">
        <v>266</v>
      </c>
      <c r="B32" s="330"/>
      <c r="C32" s="330"/>
      <c r="D32" s="330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330"/>
      <c r="T32" s="330"/>
      <c r="U32" s="330"/>
      <c r="V32" s="330"/>
      <c r="W32" s="330"/>
      <c r="X32" s="330"/>
      <c r="Y32" s="330"/>
      <c r="Z32" s="330"/>
      <c r="AA32" s="331"/>
      <c r="AB32" s="332"/>
      <c r="AC32" s="333"/>
      <c r="AD32" s="333"/>
      <c r="AE32" s="333"/>
      <c r="AF32" s="333"/>
      <c r="AG32" s="333"/>
      <c r="AH32" s="333" t="s">
        <v>266</v>
      </c>
      <c r="AI32" s="333"/>
      <c r="AJ32" s="333"/>
      <c r="AK32" s="333"/>
      <c r="AL32" s="333"/>
      <c r="AM32" s="333"/>
      <c r="AN32" s="333"/>
      <c r="AO32" s="333"/>
      <c r="AP32" s="333"/>
      <c r="AQ32" s="333"/>
      <c r="AR32" s="333"/>
      <c r="AS32" s="333"/>
      <c r="AT32" s="333"/>
      <c r="AU32" s="333"/>
      <c r="AV32" s="333"/>
      <c r="AW32" s="333"/>
      <c r="AX32" s="333"/>
      <c r="AY32" s="333"/>
      <c r="AZ32" s="333"/>
      <c r="BA32" s="333"/>
      <c r="BB32" s="333"/>
      <c r="BC32" s="326" t="s">
        <v>266</v>
      </c>
      <c r="BD32" s="326"/>
      <c r="BE32" s="326"/>
      <c r="BF32" s="326"/>
      <c r="BG32" s="326"/>
      <c r="BH32" s="326"/>
      <c r="BI32" s="326"/>
      <c r="BJ32" s="326"/>
      <c r="BK32" s="326"/>
      <c r="BL32" s="326"/>
      <c r="BM32" s="326"/>
      <c r="BN32" s="326"/>
      <c r="BO32" s="326"/>
      <c r="BP32" s="326"/>
      <c r="BQ32" s="326"/>
      <c r="BR32" s="326"/>
      <c r="BS32" s="326"/>
      <c r="BT32" s="326"/>
      <c r="BU32" s="326"/>
      <c r="BV32" s="326"/>
      <c r="BW32" s="326"/>
      <c r="BX32" s="326"/>
      <c r="BY32" s="326" t="s">
        <v>266</v>
      </c>
      <c r="BZ32" s="326"/>
      <c r="CA32" s="326"/>
      <c r="CB32" s="326"/>
      <c r="CC32" s="326"/>
      <c r="CD32" s="326"/>
      <c r="CE32" s="326"/>
      <c r="CF32" s="326"/>
      <c r="CG32" s="326"/>
      <c r="CH32" s="326"/>
      <c r="CI32" s="326"/>
      <c r="CJ32" s="326"/>
      <c r="CK32" s="326"/>
      <c r="CL32" s="326"/>
      <c r="CM32" s="326"/>
      <c r="CN32" s="326"/>
      <c r="CO32" s="326" t="s">
        <v>356</v>
      </c>
      <c r="CP32" s="326"/>
      <c r="CQ32" s="326"/>
      <c r="CR32" s="326"/>
      <c r="CS32" s="326"/>
      <c r="CT32" s="326"/>
      <c r="CU32" s="326"/>
      <c r="CV32" s="326"/>
      <c r="CW32" s="326"/>
      <c r="CX32" s="326"/>
      <c r="CY32" s="326"/>
      <c r="CZ32" s="326"/>
      <c r="DA32" s="326"/>
      <c r="DB32" s="326"/>
      <c r="DC32" s="326"/>
      <c r="DD32" s="327"/>
    </row>
    <row r="33" spans="1:108" ht="14.2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</row>
    <row r="34" spans="29:32" ht="16.5" customHeight="1">
      <c r="AC34" s="10"/>
      <c r="AD34" s="10"/>
      <c r="AE34" s="10"/>
      <c r="AF34" s="10"/>
    </row>
    <row r="35" spans="1:66" s="1" customFormat="1" ht="12.75">
      <c r="A35" s="1" t="s">
        <v>370</v>
      </c>
      <c r="O35" s="328"/>
      <c r="P35" s="328"/>
      <c r="Q35" s="328"/>
      <c r="R35" s="328"/>
      <c r="S35" s="328"/>
      <c r="T35" s="328"/>
      <c r="U35" s="328"/>
      <c r="V35" s="328"/>
      <c r="W35" s="328"/>
      <c r="X35" s="328"/>
      <c r="Y35" s="328"/>
      <c r="Z35" s="328"/>
      <c r="AA35" s="328"/>
      <c r="AB35" s="328"/>
      <c r="AC35" s="328"/>
      <c r="AD35" s="328"/>
      <c r="AE35" s="328"/>
      <c r="AF35" s="328"/>
      <c r="AI35" s="329" t="s">
        <v>182</v>
      </c>
      <c r="AJ35" s="329"/>
      <c r="AK35" s="329"/>
      <c r="AL35" s="329"/>
      <c r="AM35" s="329"/>
      <c r="AN35" s="329"/>
      <c r="AO35" s="329"/>
      <c r="AP35" s="329"/>
      <c r="AQ35" s="329"/>
      <c r="AR35" s="329"/>
      <c r="AS35" s="329"/>
      <c r="AT35" s="329"/>
      <c r="AU35" s="329"/>
      <c r="AV35" s="329"/>
      <c r="AW35" s="329"/>
      <c r="AX35" s="329"/>
      <c r="AY35" s="329"/>
      <c r="AZ35" s="329"/>
      <c r="BA35" s="329"/>
      <c r="BB35" s="329"/>
      <c r="BC35" s="329"/>
      <c r="BD35" s="329"/>
      <c r="BE35" s="329"/>
      <c r="BF35" s="329"/>
      <c r="BG35" s="329"/>
      <c r="BH35" s="329"/>
      <c r="BI35" s="329"/>
      <c r="BJ35" s="329"/>
      <c r="BK35" s="329"/>
      <c r="BL35" s="329"/>
      <c r="BM35" s="329"/>
      <c r="BN35" s="329"/>
    </row>
    <row r="36" spans="15:66" s="1" customFormat="1" ht="12.75">
      <c r="O36" s="334" t="s">
        <v>371</v>
      </c>
      <c r="P36" s="334"/>
      <c r="Q36" s="334"/>
      <c r="R36" s="334"/>
      <c r="S36" s="334"/>
      <c r="T36" s="334"/>
      <c r="U36" s="334"/>
      <c r="V36" s="334"/>
      <c r="W36" s="334"/>
      <c r="X36" s="334"/>
      <c r="Y36" s="334"/>
      <c r="Z36" s="334"/>
      <c r="AA36" s="334"/>
      <c r="AB36" s="334"/>
      <c r="AC36" s="334"/>
      <c r="AD36" s="334"/>
      <c r="AE36" s="334"/>
      <c r="AF36" s="334"/>
      <c r="AI36" s="334" t="s">
        <v>372</v>
      </c>
      <c r="AJ36" s="334"/>
      <c r="AK36" s="334"/>
      <c r="AL36" s="334"/>
      <c r="AM36" s="334"/>
      <c r="AN36" s="334"/>
      <c r="AO36" s="334"/>
      <c r="AP36" s="334"/>
      <c r="AQ36" s="334"/>
      <c r="AR36" s="334"/>
      <c r="AS36" s="334"/>
      <c r="AT36" s="334"/>
      <c r="AU36" s="334"/>
      <c r="AV36" s="334"/>
      <c r="AW36" s="334"/>
      <c r="AX36" s="334"/>
      <c r="AY36" s="334"/>
      <c r="AZ36" s="334"/>
      <c r="BA36" s="334"/>
      <c r="BB36" s="334"/>
      <c r="BC36" s="334"/>
      <c r="BD36" s="334"/>
      <c r="BE36" s="334"/>
      <c r="BF36" s="334"/>
      <c r="BG36" s="334"/>
      <c r="BH36" s="334"/>
      <c r="BI36" s="334"/>
      <c r="BJ36" s="334"/>
      <c r="BK36" s="334"/>
      <c r="BL36" s="334"/>
      <c r="BM36" s="334"/>
      <c r="BN36" s="334"/>
    </row>
    <row r="37" s="1" customFormat="1" ht="20.25" customHeight="1"/>
    <row r="38" s="1" customFormat="1" ht="12.75">
      <c r="A38" s="1" t="s">
        <v>373</v>
      </c>
    </row>
    <row r="39" spans="1:78" s="1" customFormat="1" ht="12.75">
      <c r="A39" s="1" t="s">
        <v>374</v>
      </c>
      <c r="AA39" s="328"/>
      <c r="AB39" s="328"/>
      <c r="AC39" s="328"/>
      <c r="AD39" s="328"/>
      <c r="AE39" s="328"/>
      <c r="AF39" s="328"/>
      <c r="AG39" s="328"/>
      <c r="AH39" s="328"/>
      <c r="AI39" s="328"/>
      <c r="AJ39" s="328"/>
      <c r="AK39" s="328"/>
      <c r="AL39" s="328"/>
      <c r="AM39" s="328"/>
      <c r="AN39" s="328"/>
      <c r="AO39" s="328"/>
      <c r="AP39" s="328"/>
      <c r="AQ39" s="328"/>
      <c r="AR39" s="328"/>
      <c r="AU39" s="329" t="s">
        <v>375</v>
      </c>
      <c r="AV39" s="329"/>
      <c r="AW39" s="329"/>
      <c r="AX39" s="329"/>
      <c r="AY39" s="329"/>
      <c r="AZ39" s="329"/>
      <c r="BA39" s="329"/>
      <c r="BB39" s="329"/>
      <c r="BC39" s="329"/>
      <c r="BD39" s="329"/>
      <c r="BE39" s="329"/>
      <c r="BF39" s="329"/>
      <c r="BG39" s="329"/>
      <c r="BH39" s="329"/>
      <c r="BI39" s="329"/>
      <c r="BJ39" s="329"/>
      <c r="BK39" s="329"/>
      <c r="BL39" s="329"/>
      <c r="BM39" s="329"/>
      <c r="BN39" s="329"/>
      <c r="BO39" s="329"/>
      <c r="BP39" s="329"/>
      <c r="BQ39" s="329"/>
      <c r="BR39" s="329"/>
      <c r="BS39" s="329"/>
      <c r="BT39" s="329"/>
      <c r="BU39" s="329"/>
      <c r="BV39" s="329"/>
      <c r="BW39" s="329"/>
      <c r="BX39" s="329"/>
      <c r="BY39" s="329"/>
      <c r="BZ39" s="329"/>
    </row>
    <row r="40" spans="27:78" s="1" customFormat="1" ht="12.75">
      <c r="AA40" s="334" t="s">
        <v>371</v>
      </c>
      <c r="AB40" s="334"/>
      <c r="AC40" s="334"/>
      <c r="AD40" s="334"/>
      <c r="AE40" s="334"/>
      <c r="AF40" s="334"/>
      <c r="AG40" s="334"/>
      <c r="AH40" s="334"/>
      <c r="AI40" s="334"/>
      <c r="AJ40" s="334"/>
      <c r="AK40" s="334"/>
      <c r="AL40" s="334"/>
      <c r="AM40" s="334"/>
      <c r="AN40" s="334"/>
      <c r="AO40" s="334"/>
      <c r="AP40" s="334"/>
      <c r="AQ40" s="334"/>
      <c r="AR40" s="334"/>
      <c r="AU40" s="334" t="s">
        <v>372</v>
      </c>
      <c r="AV40" s="334"/>
      <c r="AW40" s="334"/>
      <c r="AX40" s="334"/>
      <c r="AY40" s="334"/>
      <c r="AZ40" s="334"/>
      <c r="BA40" s="334"/>
      <c r="BB40" s="334"/>
      <c r="BC40" s="334"/>
      <c r="BD40" s="334"/>
      <c r="BE40" s="334"/>
      <c r="BF40" s="334"/>
      <c r="BG40" s="334"/>
      <c r="BH40" s="334"/>
      <c r="BI40" s="334"/>
      <c r="BJ40" s="334"/>
      <c r="BK40" s="334"/>
      <c r="BL40" s="334"/>
      <c r="BM40" s="334"/>
      <c r="BN40" s="334"/>
      <c r="BO40" s="334"/>
      <c r="BP40" s="334"/>
      <c r="BQ40" s="334"/>
      <c r="BR40" s="334"/>
      <c r="BS40" s="334"/>
      <c r="BT40" s="334"/>
      <c r="BU40" s="334"/>
      <c r="BV40" s="334"/>
      <c r="BW40" s="334"/>
      <c r="BX40" s="334"/>
      <c r="BY40" s="334"/>
      <c r="BZ40" s="334"/>
    </row>
    <row r="41" s="1" customFormat="1" ht="19.5" customHeight="1"/>
    <row r="42" spans="1:71" s="1" customFormat="1" ht="12.75">
      <c r="A42" s="1" t="s">
        <v>376</v>
      </c>
      <c r="T42" s="328"/>
      <c r="U42" s="328"/>
      <c r="V42" s="328"/>
      <c r="W42" s="328"/>
      <c r="X42" s="328"/>
      <c r="Y42" s="328"/>
      <c r="Z42" s="328"/>
      <c r="AA42" s="328"/>
      <c r="AB42" s="328"/>
      <c r="AC42" s="328"/>
      <c r="AD42" s="328"/>
      <c r="AE42" s="328"/>
      <c r="AF42" s="328"/>
      <c r="AG42" s="328"/>
      <c r="AH42" s="328"/>
      <c r="AI42" s="328"/>
      <c r="AJ42" s="328"/>
      <c r="AK42" s="328"/>
      <c r="AN42" s="329" t="s">
        <v>377</v>
      </c>
      <c r="AO42" s="329"/>
      <c r="AP42" s="329"/>
      <c r="AQ42" s="329"/>
      <c r="AR42" s="329"/>
      <c r="AS42" s="329"/>
      <c r="AT42" s="329"/>
      <c r="AU42" s="329"/>
      <c r="AV42" s="329"/>
      <c r="AW42" s="329"/>
      <c r="AX42" s="329"/>
      <c r="AY42" s="329"/>
      <c r="AZ42" s="329"/>
      <c r="BA42" s="329"/>
      <c r="BB42" s="329"/>
      <c r="BC42" s="329"/>
      <c r="BD42" s="329"/>
      <c r="BE42" s="329"/>
      <c r="BF42" s="329"/>
      <c r="BG42" s="329"/>
      <c r="BH42" s="329"/>
      <c r="BI42" s="329"/>
      <c r="BJ42" s="329"/>
      <c r="BK42" s="329"/>
      <c r="BL42" s="329"/>
      <c r="BM42" s="329"/>
      <c r="BN42" s="329"/>
      <c r="BO42" s="329"/>
      <c r="BP42" s="329"/>
      <c r="BQ42" s="329"/>
      <c r="BR42" s="329"/>
      <c r="BS42" s="329"/>
    </row>
    <row r="43" spans="20:71" s="1" customFormat="1" ht="12.75">
      <c r="T43" s="334" t="s">
        <v>371</v>
      </c>
      <c r="U43" s="334"/>
      <c r="V43" s="334"/>
      <c r="W43" s="334"/>
      <c r="X43" s="334"/>
      <c r="Y43" s="334"/>
      <c r="Z43" s="334"/>
      <c r="AA43" s="334"/>
      <c r="AB43" s="334"/>
      <c r="AC43" s="334"/>
      <c r="AD43" s="334"/>
      <c r="AE43" s="334"/>
      <c r="AF43" s="334"/>
      <c r="AG43" s="334"/>
      <c r="AH43" s="334"/>
      <c r="AI43" s="334"/>
      <c r="AJ43" s="334"/>
      <c r="AK43" s="334"/>
      <c r="AN43" s="334" t="s">
        <v>372</v>
      </c>
      <c r="AO43" s="334"/>
      <c r="AP43" s="334"/>
      <c r="AQ43" s="334"/>
      <c r="AR43" s="334"/>
      <c r="AS43" s="334"/>
      <c r="AT43" s="334"/>
      <c r="AU43" s="334"/>
      <c r="AV43" s="334"/>
      <c r="AW43" s="334"/>
      <c r="AX43" s="334"/>
      <c r="AY43" s="334"/>
      <c r="AZ43" s="334"/>
      <c r="BA43" s="334"/>
      <c r="BB43" s="334"/>
      <c r="BC43" s="334"/>
      <c r="BD43" s="334"/>
      <c r="BE43" s="334"/>
      <c r="BF43" s="334"/>
      <c r="BG43" s="334"/>
      <c r="BH43" s="334"/>
      <c r="BI43" s="334"/>
      <c r="BJ43" s="334"/>
      <c r="BK43" s="334"/>
      <c r="BL43" s="334"/>
      <c r="BM43" s="334"/>
      <c r="BN43" s="334"/>
      <c r="BO43" s="334"/>
      <c r="BP43" s="334"/>
      <c r="BQ43" s="334"/>
      <c r="BR43" s="334"/>
      <c r="BS43" s="334"/>
    </row>
    <row r="44" s="1" customFormat="1" ht="19.5" customHeight="1"/>
    <row r="45" spans="1:37" s="1" customFormat="1" ht="12.75">
      <c r="A45" s="336" t="s">
        <v>378</v>
      </c>
      <c r="B45" s="336"/>
      <c r="C45" s="338" t="s">
        <v>570</v>
      </c>
      <c r="D45" s="338"/>
      <c r="E45" s="338"/>
      <c r="F45" s="338"/>
      <c r="G45" s="338"/>
      <c r="H45" s="339" t="s">
        <v>378</v>
      </c>
      <c r="I45" s="339"/>
      <c r="J45" s="335" t="s">
        <v>551</v>
      </c>
      <c r="K45" s="335"/>
      <c r="L45" s="335"/>
      <c r="M45" s="335"/>
      <c r="N45" s="335"/>
      <c r="O45" s="335"/>
      <c r="P45" s="335"/>
      <c r="Q45" s="335"/>
      <c r="R45" s="335"/>
      <c r="S45" s="335"/>
      <c r="T45" s="335"/>
      <c r="U45" s="335"/>
      <c r="V45" s="335"/>
      <c r="W45" s="335"/>
      <c r="X45" s="335"/>
      <c r="Y45" s="335"/>
      <c r="Z45" s="335"/>
      <c r="AA45" s="335"/>
      <c r="AB45" s="335"/>
      <c r="AC45" s="336">
        <v>2013</v>
      </c>
      <c r="AD45" s="336"/>
      <c r="AE45" s="336"/>
      <c r="AF45" s="336"/>
      <c r="AG45" s="336"/>
      <c r="AH45" s="337"/>
      <c r="AI45" s="337"/>
      <c r="AJ45" s="11"/>
      <c r="AK45" s="1" t="s">
        <v>379</v>
      </c>
    </row>
    <row r="46" s="1" customFormat="1" ht="12.75">
      <c r="J46" s="11"/>
    </row>
    <row r="47" s="1" customFormat="1" ht="12.75"/>
  </sheetData>
  <sheetProtection/>
  <mergeCells count="184">
    <mergeCell ref="J45:AB45"/>
    <mergeCell ref="AC45:AG45"/>
    <mergeCell ref="A45:B45"/>
    <mergeCell ref="T43:AK43"/>
    <mergeCell ref="AH45:AI45"/>
    <mergeCell ref="C45:G45"/>
    <mergeCell ref="H45:I45"/>
    <mergeCell ref="AN43:BS43"/>
    <mergeCell ref="AA40:AR40"/>
    <mergeCell ref="AU40:BZ40"/>
    <mergeCell ref="T42:AK42"/>
    <mergeCell ref="AN42:BS42"/>
    <mergeCell ref="O36:AF36"/>
    <mergeCell ref="AI36:BN36"/>
    <mergeCell ref="AA39:AR39"/>
    <mergeCell ref="AU39:BZ39"/>
    <mergeCell ref="BY32:CN32"/>
    <mergeCell ref="CO32:DD32"/>
    <mergeCell ref="O35:AF35"/>
    <mergeCell ref="AI35:BN35"/>
    <mergeCell ref="A32:AA32"/>
    <mergeCell ref="AB32:AG32"/>
    <mergeCell ref="AH32:BB32"/>
    <mergeCell ref="BC32:BX32"/>
    <mergeCell ref="BY31:CN31"/>
    <mergeCell ref="CO31:DD31"/>
    <mergeCell ref="A30:AA30"/>
    <mergeCell ref="AB30:AG30"/>
    <mergeCell ref="A31:AA31"/>
    <mergeCell ref="AB31:AG31"/>
    <mergeCell ref="AH31:BB31"/>
    <mergeCell ref="BC31:BX31"/>
    <mergeCell ref="AH30:BB30"/>
    <mergeCell ref="BC30:BX30"/>
    <mergeCell ref="BY28:CN28"/>
    <mergeCell ref="CO28:DD28"/>
    <mergeCell ref="BY29:CN29"/>
    <mergeCell ref="CO29:DD29"/>
    <mergeCell ref="BY30:CN30"/>
    <mergeCell ref="CO30:DD30"/>
    <mergeCell ref="A29:AA29"/>
    <mergeCell ref="AB29:AG29"/>
    <mergeCell ref="AH29:BB29"/>
    <mergeCell ref="BC29:BX29"/>
    <mergeCell ref="A28:AA28"/>
    <mergeCell ref="AB28:AG28"/>
    <mergeCell ref="AH28:BB28"/>
    <mergeCell ref="BC28:BX28"/>
    <mergeCell ref="BY27:CN27"/>
    <mergeCell ref="CO27:DD27"/>
    <mergeCell ref="A26:AA26"/>
    <mergeCell ref="AB26:AG26"/>
    <mergeCell ref="A27:AA27"/>
    <mergeCell ref="AB27:AG27"/>
    <mergeCell ref="AH27:BB27"/>
    <mergeCell ref="BC27:BX27"/>
    <mergeCell ref="AH26:BB26"/>
    <mergeCell ref="BC26:BX26"/>
    <mergeCell ref="BY24:CN24"/>
    <mergeCell ref="CO24:DD24"/>
    <mergeCell ref="BY25:CN25"/>
    <mergeCell ref="CO25:DD25"/>
    <mergeCell ref="BY26:CN26"/>
    <mergeCell ref="CO26:DD26"/>
    <mergeCell ref="A25:AA25"/>
    <mergeCell ref="AB25:AG25"/>
    <mergeCell ref="AH25:BB25"/>
    <mergeCell ref="BC25:BX25"/>
    <mergeCell ref="A24:AA24"/>
    <mergeCell ref="AB24:AG24"/>
    <mergeCell ref="AH24:BB24"/>
    <mergeCell ref="BC24:BX24"/>
    <mergeCell ref="BY22:CN23"/>
    <mergeCell ref="CO22:DD23"/>
    <mergeCell ref="A23:AA23"/>
    <mergeCell ref="A21:AA21"/>
    <mergeCell ref="A22:AA22"/>
    <mergeCell ref="AB22:AG23"/>
    <mergeCell ref="AH22:BB23"/>
    <mergeCell ref="BC22:BX23"/>
    <mergeCell ref="AB21:AG21"/>
    <mergeCell ref="AH21:BB21"/>
    <mergeCell ref="BC21:BX21"/>
    <mergeCell ref="CO19:DD19"/>
    <mergeCell ref="BY20:CN20"/>
    <mergeCell ref="CO20:DD20"/>
    <mergeCell ref="BY21:CN21"/>
    <mergeCell ref="CO21:DD21"/>
    <mergeCell ref="A20:AA20"/>
    <mergeCell ref="AB20:AG20"/>
    <mergeCell ref="AH20:BB20"/>
    <mergeCell ref="BC20:BX20"/>
    <mergeCell ref="BY18:CN18"/>
    <mergeCell ref="CO18:DD18"/>
    <mergeCell ref="A17:AA17"/>
    <mergeCell ref="AB17:AG17"/>
    <mergeCell ref="A18:AA18"/>
    <mergeCell ref="AB18:AG18"/>
    <mergeCell ref="AH18:BB18"/>
    <mergeCell ref="BC18:BX18"/>
    <mergeCell ref="AH17:BB17"/>
    <mergeCell ref="BC17:BX17"/>
    <mergeCell ref="BY15:CN15"/>
    <mergeCell ref="CO15:DD15"/>
    <mergeCell ref="BY16:CN16"/>
    <mergeCell ref="CO16:DD16"/>
    <mergeCell ref="BY17:CN17"/>
    <mergeCell ref="CO17:DD17"/>
    <mergeCell ref="A16:AA16"/>
    <mergeCell ref="AB16:AG16"/>
    <mergeCell ref="AH16:BB16"/>
    <mergeCell ref="BC16:BX16"/>
    <mergeCell ref="A15:AA15"/>
    <mergeCell ref="AB15:AG15"/>
    <mergeCell ref="AH15:BB15"/>
    <mergeCell ref="BC15:BX15"/>
    <mergeCell ref="CO13:DD13"/>
    <mergeCell ref="A14:AA14"/>
    <mergeCell ref="AB14:AG14"/>
    <mergeCell ref="AH14:BB14"/>
    <mergeCell ref="BC14:BX14"/>
    <mergeCell ref="BY14:CN14"/>
    <mergeCell ref="CO14:DD14"/>
    <mergeCell ref="AB13:AG13"/>
    <mergeCell ref="AH13:BB13"/>
    <mergeCell ref="BC13:BX13"/>
    <mergeCell ref="BY13:CN13"/>
    <mergeCell ref="BY11:CN11"/>
    <mergeCell ref="CO11:DD11"/>
    <mergeCell ref="A12:AA12"/>
    <mergeCell ref="AB12:AG12"/>
    <mergeCell ref="AH12:BB12"/>
    <mergeCell ref="BC12:BX12"/>
    <mergeCell ref="BY12:CN12"/>
    <mergeCell ref="CO12:DD12"/>
    <mergeCell ref="A11:AA11"/>
    <mergeCell ref="BC11:BX11"/>
    <mergeCell ref="CO8:DD9"/>
    <mergeCell ref="BC10:BX10"/>
    <mergeCell ref="BY10:CN10"/>
    <mergeCell ref="CO10:DD10"/>
    <mergeCell ref="A10:AA10"/>
    <mergeCell ref="AB10:AG10"/>
    <mergeCell ref="AH10:BB10"/>
    <mergeCell ref="AB11:AG11"/>
    <mergeCell ref="AH11:BB11"/>
    <mergeCell ref="AH6:BB7"/>
    <mergeCell ref="BC6:BX7"/>
    <mergeCell ref="A8:AA8"/>
    <mergeCell ref="AB8:AG9"/>
    <mergeCell ref="AH8:BB9"/>
    <mergeCell ref="BC8:BX9"/>
    <mergeCell ref="A9:AA9"/>
    <mergeCell ref="BY6:CN7"/>
    <mergeCell ref="CO6:DD7"/>
    <mergeCell ref="A7:AA7"/>
    <mergeCell ref="A5:AA5"/>
    <mergeCell ref="AB5:AG5"/>
    <mergeCell ref="AH5:BB5"/>
    <mergeCell ref="BC5:BX5"/>
    <mergeCell ref="CO5:DD5"/>
    <mergeCell ref="A6:AA6"/>
    <mergeCell ref="AB6:AG7"/>
    <mergeCell ref="CO3:DD3"/>
    <mergeCell ref="BY3:CN3"/>
    <mergeCell ref="BC3:BX3"/>
    <mergeCell ref="BY5:CN5"/>
    <mergeCell ref="CO4:DD4"/>
    <mergeCell ref="BY4:CN4"/>
    <mergeCell ref="BC4:BX4"/>
    <mergeCell ref="AH3:BB3"/>
    <mergeCell ref="AB4:AG4"/>
    <mergeCell ref="AH4:BB4"/>
    <mergeCell ref="A4:AA4"/>
    <mergeCell ref="A2:DD2"/>
    <mergeCell ref="BY8:CN9"/>
    <mergeCell ref="A13:AA13"/>
    <mergeCell ref="A19:AA19"/>
    <mergeCell ref="AB19:AG19"/>
    <mergeCell ref="AH19:BB19"/>
    <mergeCell ref="BC19:BX19"/>
    <mergeCell ref="BY19:CN19"/>
    <mergeCell ref="A3:AA3"/>
    <mergeCell ref="AB3:AG3"/>
  </mergeCells>
  <printOptions/>
  <pageMargins left="0.7875" right="0.39375" top="0.5902777777777778" bottom="0.39375" header="0.19652777777777777" footer="0.5118055555555556"/>
  <pageSetup horizontalDpi="300" verticalDpi="300" orientation="portrait" paperSize="9" scale="82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Elli 4Free</cp:lastModifiedBy>
  <cp:lastPrinted>2013-06-05T06:26:35Z</cp:lastPrinted>
  <dcterms:created xsi:type="dcterms:W3CDTF">2010-02-04T12:03:32Z</dcterms:created>
  <dcterms:modified xsi:type="dcterms:W3CDTF">2013-06-21T12:29:11Z</dcterms:modified>
  <cp:category/>
  <cp:version/>
  <cp:contentType/>
  <cp:contentStatus/>
</cp:coreProperties>
</file>