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80" yWindow="-300" windowWidth="15480" windowHeight="8190"/>
  </bookViews>
  <sheets>
    <sheet name="стр1" sheetId="1" r:id="rId1"/>
    <sheet name="стр2" sheetId="2" r:id="rId2"/>
    <sheet name="стр3 (2)" sheetId="4" r:id="rId3"/>
  </sheets>
  <definedNames>
    <definedName name="_xlnm.Print_Area" localSheetId="0">стр1!$A$1:$DA$85</definedName>
    <definedName name="_xlnm.Print_Area" localSheetId="1">стр2!$A$1:$CG$61</definedName>
  </definedNames>
  <calcPr calcId="124519"/>
</workbook>
</file>

<file path=xl/calcChain.xml><?xml version="1.0" encoding="utf-8"?>
<calcChain xmlns="http://schemas.openxmlformats.org/spreadsheetml/2006/main">
  <c r="BW31" i="2"/>
  <c r="BW12"/>
  <c r="BX71" i="1"/>
  <c r="BX70"/>
  <c r="BX75"/>
  <c r="BB70"/>
  <c r="BB71"/>
  <c r="BB75"/>
  <c r="BX44"/>
  <c r="CY47"/>
  <c r="CF47"/>
  <c r="BK7" i="2"/>
  <c r="BW45"/>
  <c r="CH44"/>
  <c r="BW44"/>
  <c r="BW32"/>
  <c r="BW30"/>
  <c r="BW24"/>
  <c r="CH12"/>
  <c r="CY61" i="1"/>
  <c r="CF61"/>
  <c r="BX58"/>
  <c r="CY60"/>
  <c r="CF60"/>
  <c r="BX59"/>
  <c r="CF59" s="1"/>
  <c r="CY66"/>
  <c r="CF66"/>
  <c r="BX65"/>
  <c r="CF65" s="1"/>
  <c r="BX24"/>
  <c r="BX34"/>
  <c r="BX33" s="1"/>
  <c r="BX32" s="1"/>
  <c r="CF26"/>
  <c r="CH55" i="2"/>
  <c r="CH32"/>
  <c r="CH31"/>
  <c r="CH30"/>
  <c r="CF82" i="1"/>
  <c r="BB81"/>
  <c r="CF81" s="1"/>
  <c r="CY82"/>
  <c r="BX81"/>
  <c r="BB84"/>
  <c r="BB83" s="1"/>
  <c r="BX63"/>
  <c r="CY63" s="1"/>
  <c r="BW29" i="2"/>
  <c r="BW48"/>
  <c r="BW52"/>
  <c r="CH52"/>
  <c r="CH42"/>
  <c r="BW56"/>
  <c r="BW57"/>
  <c r="BW54"/>
  <c r="BW39"/>
  <c r="BW16"/>
  <c r="BW10"/>
  <c r="CF63" i="1"/>
  <c r="CF64"/>
  <c r="CY64"/>
  <c r="BX78"/>
  <c r="BX84"/>
  <c r="CF79"/>
  <c r="CY85"/>
  <c r="CY36"/>
  <c r="CF36"/>
  <c r="BW53" i="2"/>
  <c r="BW50"/>
  <c r="BW20"/>
  <c r="BW27"/>
  <c r="BW28"/>
  <c r="BW33"/>
  <c r="BW34"/>
  <c r="BW37"/>
  <c r="CF44" i="1"/>
  <c r="CF55"/>
  <c r="CY77"/>
  <c r="BX76"/>
  <c r="BB76"/>
  <c r="BW11" i="2"/>
  <c r="BW13"/>
  <c r="BW17"/>
  <c r="CH50"/>
  <c r="CH29"/>
  <c r="BW21"/>
  <c r="BW19"/>
  <c r="BW15"/>
  <c r="BX28" i="1"/>
  <c r="BX39"/>
  <c r="BX38" s="1"/>
  <c r="BX49"/>
  <c r="CF49" s="1"/>
  <c r="CF57"/>
  <c r="CF69"/>
  <c r="CF74"/>
  <c r="BX19"/>
  <c r="CF19" s="1"/>
  <c r="CF24"/>
  <c r="CF27"/>
  <c r="CF25"/>
  <c r="BW49" i="2"/>
  <c r="BW46"/>
  <c r="BW43"/>
  <c r="BW40"/>
  <c r="BW38"/>
  <c r="BW36"/>
  <c r="BW35"/>
  <c r="BW18"/>
  <c r="BW14"/>
  <c r="AT7"/>
  <c r="BC31" i="4" s="1"/>
  <c r="CH58" i="2"/>
  <c r="CY22" i="1"/>
  <c r="CF22"/>
  <c r="CY23"/>
  <c r="CF23"/>
  <c r="CH24" i="2"/>
  <c r="BW8"/>
  <c r="CY21" i="1"/>
  <c r="CF21"/>
  <c r="CH26" i="2"/>
  <c r="BW47"/>
  <c r="CH45"/>
  <c r="CH18"/>
  <c r="BX56" i="1"/>
  <c r="CF30"/>
  <c r="BW23" i="2"/>
  <c r="CF35" i="1"/>
  <c r="CF31"/>
  <c r="CF40"/>
  <c r="BB78"/>
  <c r="BB73"/>
  <c r="CF73" s="1"/>
  <c r="BB56"/>
  <c r="BB54"/>
  <c r="BB68"/>
  <c r="BB33"/>
  <c r="BB32" s="1"/>
  <c r="BX54"/>
  <c r="BX68"/>
  <c r="CH49" i="2"/>
  <c r="CH53"/>
  <c r="CH47"/>
  <c r="CH56"/>
  <c r="CH37"/>
  <c r="CH20"/>
  <c r="CH22"/>
  <c r="CH21"/>
  <c r="CH28"/>
  <c r="CH13"/>
  <c r="CY46" i="1"/>
  <c r="CF46"/>
  <c r="CH14" i="2"/>
  <c r="BB18" i="1"/>
  <c r="BB17" s="1"/>
  <c r="BB38"/>
  <c r="BB43"/>
  <c r="BB48"/>
  <c r="CH46" i="2"/>
  <c r="CH54"/>
  <c r="CY55" i="1"/>
  <c r="CY57"/>
  <c r="CH36" i="2"/>
  <c r="CF20" i="1"/>
  <c r="CF51"/>
  <c r="CF50"/>
  <c r="CF29"/>
  <c r="CY15"/>
  <c r="CY20"/>
  <c r="CY35"/>
  <c r="CY40"/>
  <c r="CY41"/>
  <c r="CY45"/>
  <c r="CY50"/>
  <c r="CY51"/>
  <c r="CY69"/>
  <c r="BX72"/>
  <c r="CY74"/>
  <c r="CY79"/>
  <c r="CF41"/>
  <c r="CF45"/>
  <c r="CH9" i="2"/>
  <c r="CH10"/>
  <c r="CH11"/>
  <c r="CH17"/>
  <c r="CH19"/>
  <c r="CH23"/>
  <c r="CH25"/>
  <c r="CH27"/>
  <c r="CH35"/>
  <c r="CH43"/>
  <c r="CH48"/>
  <c r="CH51"/>
  <c r="CH16"/>
  <c r="CH57"/>
  <c r="CH34"/>
  <c r="CH15"/>
  <c r="CH33"/>
  <c r="BX62" i="1" l="1"/>
  <c r="CF62" s="1"/>
  <c r="CF34"/>
  <c r="CY62"/>
  <c r="CF78"/>
  <c r="BB53"/>
  <c r="CF38"/>
  <c r="CY84"/>
  <c r="CF32"/>
  <c r="CY59"/>
  <c r="CY65"/>
  <c r="BX83"/>
  <c r="CY83" s="1"/>
  <c r="BB80"/>
  <c r="CF80" s="1"/>
  <c r="CY81"/>
  <c r="BX80"/>
  <c r="CY80" s="1"/>
  <c r="BB42"/>
  <c r="BB37" s="1"/>
  <c r="CF39"/>
  <c r="CY34"/>
  <c r="CY78"/>
  <c r="BX53"/>
  <c r="CF53" s="1"/>
  <c r="CY49"/>
  <c r="BX48"/>
  <c r="CY48" s="1"/>
  <c r="BW7" i="2"/>
  <c r="BX18" i="1"/>
  <c r="CY18" s="1"/>
  <c r="BB52"/>
  <c r="CF54"/>
  <c r="CY54"/>
  <c r="BB72"/>
  <c r="CY72" s="1"/>
  <c r="CF56"/>
  <c r="CY76"/>
  <c r="CF68"/>
  <c r="BX43"/>
  <c r="CF43" s="1"/>
  <c r="CY33"/>
  <c r="CY56"/>
  <c r="CY68"/>
  <c r="BB67"/>
  <c r="CY73"/>
  <c r="BX67"/>
  <c r="CH7" i="2"/>
  <c r="CY44" i="1"/>
  <c r="CY39"/>
  <c r="CY38"/>
  <c r="CY32"/>
  <c r="CF33"/>
  <c r="CF28"/>
  <c r="CY19"/>
  <c r="CF72" l="1"/>
  <c r="CY67"/>
  <c r="CF58"/>
  <c r="CY58"/>
  <c r="BX52"/>
  <c r="CF52" s="1"/>
  <c r="CF75"/>
  <c r="CY53"/>
  <c r="CF48"/>
  <c r="BX17"/>
  <c r="CF18"/>
  <c r="DL18"/>
  <c r="CY43"/>
  <c r="BX42"/>
  <c r="CF42" s="1"/>
  <c r="CF67"/>
  <c r="CY75"/>
  <c r="BB15"/>
  <c r="CY52" l="1"/>
  <c r="CY71"/>
  <c r="CY17"/>
  <c r="CF17"/>
  <c r="BX37"/>
  <c r="CF37" s="1"/>
  <c r="CY42"/>
  <c r="CF71"/>
  <c r="BB14"/>
  <c r="CY70"/>
  <c r="CF70"/>
  <c r="BX15" l="1"/>
  <c r="BX14" s="1"/>
  <c r="CY37"/>
  <c r="IV37" s="1"/>
  <c r="BC29" i="4"/>
  <c r="BC28" s="1"/>
  <c r="AT60" i="2"/>
  <c r="CY16" i="1" l="1"/>
  <c r="CF15"/>
  <c r="BC5" i="4"/>
  <c r="CY14" i="1" l="1"/>
  <c r="BY28" i="4"/>
  <c r="CF14" i="1"/>
  <c r="BK60" i="2"/>
  <c r="CH60" s="1"/>
  <c r="BY5" i="4" l="1"/>
  <c r="CO5" s="1"/>
  <c r="CO28"/>
</calcChain>
</file>

<file path=xl/comments1.xml><?xml version="1.0" encoding="utf-8"?>
<comments xmlns="http://schemas.openxmlformats.org/spreadsheetml/2006/main">
  <authors>
    <author>Admin</author>
  </authors>
  <commentList>
    <comment ref="AR5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<sst xmlns="http://schemas.openxmlformats.org/spreadsheetml/2006/main" count="565" uniqueCount="316">
  <si>
    <t>увеличение остатков средств, всего</t>
  </si>
  <si>
    <t>уменьшение остатков средств, всего</t>
  </si>
  <si>
    <t>951 0102 8810000110 129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</si>
  <si>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</si>
  <si>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Песчанокопского района (Прочая закупка товаров, работ и услуг для обеспечения государственных (муниципальных) нужд)</t>
  </si>
  <si>
    <t>951 0309 0310028040 244</t>
  </si>
  <si>
    <t>951 0502 0110028190 244</t>
  </si>
  <si>
    <t>951 0503 0130028410 244</t>
  </si>
  <si>
    <t>Расходы на уличное освещение в рамках подпрограммы «Модернизация объектов коммунальной инфраструктуры» муниципальной программы Песчанокопского сельского поселения «Обеспечение 
 качественными жилищно-коммунальными услугами населения» (Прочая закупка товаров, работ и услуг для обеспечения государственных (муниципальных) нужд)</t>
  </si>
  <si>
    <t>951 0503 0110028200 244</t>
  </si>
  <si>
    <t>Расходы на осуществление мероприятий по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 (Прочая закупка 
товаров, работ и услуг для обеспечения государственных (муниципальных) нужд)</t>
  </si>
  <si>
    <t>951 0503 0130028420 244</t>
  </si>
  <si>
    <t>951 0503 0130028430 244</t>
  </si>
  <si>
    <t>Расходы на осуществление мероприятий по организации и содержанию мест захоронения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 (Прочая закупка товаров, работ и услуг для обеспечения государственных (муниципальных) нужд)</t>
  </si>
  <si>
    <t>Расходы на осуществление мероприятий по прочим мероприятиям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 (Прочая закупка товаров, работ и услуг для обеспечения государственных (муниципальных) нужд)</t>
  </si>
  <si>
    <t>Расходы на проведение культурно-массовых мероприятий среди молодежи, изготовление баннеров, приобретение памятных подарков в рамках подпрограммы «Молодежь Песчанокопского сельского поселения» в рамках муниципальной программы Песчанокопского сельского поселения «Молодежь Песчанокопского сельского поселения» (Прочая закупка товаров, работ и услуг для обеспечения государственных (муниципальных) нужд)</t>
  </si>
  <si>
    <t>951 0707 1110028500 244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</si>
  <si>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Песчанокопского сельского поселения «Развитие культуры и туризма» (Субсидии бюджетным 
учреждениям на финансовое обеспечение государственного (муниципального) задания на оказание государственных (муниципальных) услуг (выполнение работ))</t>
  </si>
  <si>
    <t>951 0801 0410000590 611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</si>
  <si>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 Песчанокопского сельского поселения «Развитие культуры и туризма» (Субсидии бюджетным 
учреждениям на иные цели)</t>
  </si>
  <si>
    <t>951 0801 0410000590 612</t>
  </si>
  <si>
    <t>951 1001 1210028480 321</t>
  </si>
  <si>
    <t>Выплата муниципальной пенсии за выслугу лет лицам, замещавшим муниципальные должности и должности муниципальной службы в рамках подпрограммы «Совершенствование системы 
социальной поддержки отдельных категорий граждан» муниципальной программы Песчанокопского сельского поселения «Социальная поддержка граждан» (Пособия, компенсации и иные социальные 
выплаты гражданам, кроме публичных нормативных обязательств)</t>
  </si>
  <si>
    <t>951 1101 0610028080 244</t>
  </si>
  <si>
    <t xml:space="preserve">Мероприятия по развитию массовой физической культуры и спорта в рамках подпрограммы «Развитие культуры и спорта в Песчанокопском сельском поселении на 2014-2020 годы» муниципальной программы Песчанокопского сельского поселения «Развитие физической культуры и спорта» (Прочая закупка товаров, работ и услуг для обеспечения государственных </t>
  </si>
  <si>
    <t>182 1 01 00000 00 0000 000</t>
  </si>
  <si>
    <t>Налог на доходы физических лиц</t>
  </si>
  <si>
    <t>182 1 01 02000 01 0000 110</t>
  </si>
  <si>
    <t>-</t>
  </si>
  <si>
    <t>НАЛОГИ НА СОВОКУПНЫЙ ДОХОД</t>
  </si>
  <si>
    <t xml:space="preserve">182 1 05 00000 00 0000 000 </t>
  </si>
  <si>
    <t> Единый сельскохозяйственный налог</t>
  </si>
  <si>
    <t>НАЛОГИ НА ИМУЩЕСТВО</t>
  </si>
  <si>
    <t>182 1 06 00000 00  0000 000</t>
  </si>
  <si>
    <t>Налог на имущество  физических лиц</t>
  </si>
  <si>
    <t>182 1 06 01000 00 0000 110</t>
  </si>
  <si>
    <t>182 1 06 01030 10 0000 110</t>
  </si>
  <si>
    <t>182 1 06 01030 10 1000 110</t>
  </si>
  <si>
    <t>Земельный налог</t>
  </si>
  <si>
    <t>182 1 06 06000 00 0000 110</t>
  </si>
  <si>
    <t> ДОХОДЫ ОТ ИСПОЛЬЗОВАНИЯ ИМУЩЕСТВА, НАХОДЯЩЕГОСЯ В ГОСУДАРСТВЕННОЙ И МУНИЦИПАЛЬНОЙ СОБСТВЕННОСТИ</t>
  </si>
  <si>
    <t xml:space="preserve">000 1 11 00000 00 0000 000 </t>
  </si>
  <si>
    <t>БЕЗВОЗМЕЗДНЫЕ ПОСТУПЛЕНИЯ</t>
  </si>
  <si>
    <t>951 2 00 00000 00 0000 000</t>
  </si>
  <si>
    <t>БЕЗВОЗМЕЗДНЫЕ ПОСТУПЛЕНИЯ ОТ ДРУГИХ БЮДЖЕТОВ БЮДЖЕТНОЙ СИСТЕМЫ РОССИЙСКОЙ ФЕДЕРАЦИИ</t>
  </si>
  <si>
    <t>951 2 02 00000 00 0000 000</t>
  </si>
  <si>
    <t>Субсидии бюджетам субъектов Российской Федерации и муниципальных образований (межбюджетные субсидии)</t>
  </si>
  <si>
    <t>951 2 02 02000 00 0000 151</t>
  </si>
  <si>
    <t>Субсидии бюджетам муниципальных образований на обеспечение мероприятий по капитальному ремонту многоквартирных домов и переселению граждан из аварийного жилищного фонда за счет средств бюджета</t>
  </si>
  <si>
    <t>951 2 02 02089 00 0000 151</t>
  </si>
  <si>
    <t>Субсидии бюджетам поселений на обеспечение мероприятий по капитальному ремонту многоквартирных домов и переселению граждан из аварийного жилищного фонда за счет средств бюджета</t>
  </si>
  <si>
    <t>951 2 02 02089 10 0001 151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</si>
  <si>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</si>
  <si>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воинские комиссариаты</t>
  </si>
  <si>
    <t>Форма 0503117 с. 2</t>
  </si>
  <si>
    <t>2. РАСХОДЫ БЮДЖЕТА</t>
  </si>
  <si>
    <t>Код расхода по бюджетной классификации</t>
  </si>
  <si>
    <t>200</t>
  </si>
  <si>
    <t>х</t>
  </si>
  <si>
    <t>Форма 0503117 с. 3</t>
  </si>
  <si>
    <t>Утвержденные 
бюджетные 
назначения</t>
  </si>
  <si>
    <t>500</t>
  </si>
  <si>
    <t>520</t>
  </si>
  <si>
    <t>из них:</t>
  </si>
  <si>
    <t>620</t>
  </si>
  <si>
    <t>Изменение остатков средств</t>
  </si>
  <si>
    <t>700</t>
  </si>
  <si>
    <t>000 0105 00 00 00 0000 000</t>
  </si>
  <si>
    <t>710</t>
  </si>
  <si>
    <t>000 0105 02 01 10 0000 510</t>
  </si>
  <si>
    <t>720</t>
  </si>
  <si>
    <t>000 0105 02 01 10 0000 610</t>
  </si>
  <si>
    <t>Руководитель</t>
  </si>
  <si>
    <t>(подпись)</t>
  </si>
  <si>
    <t>(расшифровка подписи)</t>
  </si>
  <si>
    <t>Начальник сектора экономики-</t>
  </si>
  <si>
    <t>и финансов</t>
  </si>
  <si>
    <t>Н.Г. Холодилина</t>
  </si>
  <si>
    <t>Главный бухгалтер</t>
  </si>
  <si>
    <t>Н.Н.Машкина</t>
  </si>
  <si>
    <t>"</t>
  </si>
  <si>
    <t>г.</t>
  </si>
  <si>
    <t>951 1 17 00000 00 0000 000</t>
  </si>
  <si>
    <t>ПРОЧИЕ НЕНАЛОГОВЫЕ ДОХОДЫ</t>
  </si>
  <si>
    <t>Субвенции местным бюджетам на выполнение передаваемых полномочий субъектов Российской Федерации</t>
  </si>
  <si>
    <t>951 1 11 05020 00 0000 120</t>
  </si>
  <si>
    <t>951 1 11 05025 10 0000 120</t>
  </si>
  <si>
    <t>182 1 01 02030 01 0000 110</t>
  </si>
  <si>
    <t>182 1 01 02030 01 1000 110</t>
  </si>
  <si>
    <t>951 1 17 14000 00 0000 180</t>
  </si>
  <si>
    <t>182 1 06 06030 00 0000 110</t>
  </si>
  <si>
    <t>951 1 17 14030 10 0000 180</t>
  </si>
  <si>
    <t>Средства самообложения граждан</t>
  </si>
  <si>
    <t>Источники финансирования дефицита бюджета - всего</t>
  </si>
  <si>
    <t xml:space="preserve">Расходы бюджета - всего 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</si>
  <si>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
</t>
  </si>
  <si>
    <t>60644455</t>
  </si>
  <si>
    <t>по ОКТМО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</si>
  <si>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</si>
  <si>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951 1 11 05070 00 0000 120</t>
  </si>
  <si>
    <t>951 1 11 05075 10 0000 120</t>
  </si>
  <si>
    <t>182 1 05 03010 01 0000 110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</si>
  <si>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</si>
  <si>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</si>
  <si>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</si>
  <si>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</si>
  <si>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</si>
  <si>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</si>
  <si>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182 1 06 01030 10 2100 110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</si>
  <si>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</si>
  <si>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</si>
  <si>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 (Уплата налога на имущество организаций и земельного налога)</t>
  </si>
  <si>
    <t>951 0104 8910000190 851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</si>
  <si>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 (Уплата прочих налогов, сборов и иных платежей)</t>
  </si>
  <si>
    <t>Расходы на осуществление полномочий по определению в соответствии с частью 1 статьи 11.2 Областного закона от 25 октября 2002 года N:273-ЗС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Песчанокопского сельского поселения (Прочая закупка товаров, работ и услуг для обеспечения государственных (муниципальных) нужд)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</si>
  <si>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 (Резервные средства)</t>
  </si>
  <si>
    <t>951 0111 9910090100 870</t>
  </si>
  <si>
    <t>951 0113 9910090100 244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</si>
  <si>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 (Прочая закупка товаров, работ и услуг для обеспечения государственных (муниципальных) нужд)</t>
  </si>
  <si>
    <t>951 0113 9990021020 244</t>
  </si>
  <si>
    <t>Расходы на производство социально значимых материалов об общественно-политических и  социально-экономических событиях, связанных с деятельностью поселения, и их размещение в средствах массовой информации по иным непрограммным мероприятиям в рамках непрограммных расходов бюджета Песчанокопского сельского поселения Песчанокопского района (Прочая закупка 
товаров, работ и услуг для обеспечения государственных (муниципальных) нужд)</t>
  </si>
  <si>
    <t>951 0113 9990022960 244</t>
  </si>
  <si>
    <t>Оценка муниципального имущества, признание прав и регулирование отношений по муниципальной собственности поселения. (Прочая закупка товаров, работ и услуг для обеспечения государственных (муниципальных) нужд)</t>
  </si>
  <si>
    <t>951 0203 9990051180 121</t>
  </si>
  <si>
    <t>951 0203 9990051180 129</t>
  </si>
  <si>
    <t>951 0203 9990051180 244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</si>
  <si>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(Фонд оплаты труда государственных (муниципальных) органов и взносы по обязательному социальному страхованию)</t>
  </si>
  <si>
    <t>Расходы на выплаты по оплате труда Главы Песчанокопского сельского поселения Песчанокопского района в рамках обеспечения функционирования Главы Песчанокопского сельского поселения Песчанокопского района (Фонд оплаты труда государственных (муниципальных) органов и взносы по обязательному социальному страхованию)</t>
  </si>
  <si>
    <t>951 0102 8810000110 121</t>
  </si>
  <si>
    <t>Расходы на выплаты по оплате труда Главы Песчанокопского сельского поселения Песчанокопского района в рамках обеспечения функционирования Главы Песчанокопского сельского поселения 
Песчанокопского района (Иные выплаты персоналу государственных (муниципальных) органов, за исключением фонда оплаты труда)</t>
  </si>
  <si>
    <t>951 0102 8810000110 122</t>
  </si>
  <si>
    <t>Расходы на выплаты по оплате труда Главы Песчанокопского сельского поселения Песчанокопского района в рамках обеспечения функционирования Главы Песчанокопского сельского поселения 
Песчанокопского района 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</si>
  <si>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951 0104 0310028040 244</t>
  </si>
  <si>
    <t>Мероприятия по обеспечению пожарной безопасности в рамках подпрограммы «Пожарная безопасность»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
на водных объектах» (Прочая закупка товаров, работ и услуг для обеспечения государственных (муниципальных нужд)</t>
  </si>
  <si>
    <t>951 0104 8910000110 121</t>
  </si>
  <si>
    <t xml:space="preserve">Уплата членских взносов в Совет муниципальных образований Ростовской области в рамках подпрограммы «Развитие муниципального управления и муниципальной службы» муниципальной программы Песчанокопского сельского поселения «Муниципальная политика» (Прочая закупка 
товаров, работ и услуг для обеспечения государственных (муниципальных) нужд)
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</si>
  <si>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 (Фонд оплаты труда
государственных (муниципальных) органов и взносы по обязательному социальному страхованию)</t>
  </si>
  <si>
    <t>951 0104 8910000110 122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</si>
  <si>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 (Взносы по обязательному социальному страхованию на выплаты денежного содержания и иные выплаты 
работникам государственных (муниципальных) органов)</t>
  </si>
  <si>
    <t>951 0104 8910000110 129</t>
  </si>
  <si>
    <t>951 0104 8910000190 244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</si>
  <si>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 (Прочая закупка товаров, работ и услуг для обеспечения государственных (муниципальных) нужд)</t>
  </si>
  <si>
    <t>Расходы на выплаты по оплате труда работников аппарата  
Администрации Песчанокопского сельского поселения Песчанокопского района в рамках обеспечения деятельности аппарата Администрации Песчанокопского сельского поселения Песчанокопского района (Фонд оплаты труда государственных (муниципальных) органов и взносы по обязательному социальному страхованию) (Заработная плата)</t>
  </si>
  <si>
    <t>Ю.Г.Алисов</t>
  </si>
  <si>
    <t>Наименование публично-правового образования</t>
  </si>
  <si>
    <t>Бюджет Песчанокопского сельского поселения</t>
  </si>
  <si>
    <t xml:space="preserve">Единица измерения: руб. </t>
  </si>
  <si>
    <t>383</t>
  </si>
  <si>
    <t>1. ДОХОДЫ БЮДЖЕТА</t>
  </si>
  <si>
    <t>Наименование показателя</t>
  </si>
  <si>
    <t>Код стро-ки</t>
  </si>
  <si>
    <t>Утвержденные бюджетные назначения</t>
  </si>
  <si>
    <t>Исполнено</t>
  </si>
  <si>
    <t>Неисполненные назначения</t>
  </si>
  <si>
    <t>010</t>
  </si>
  <si>
    <t>в том числе:</t>
  </si>
  <si>
    <t>НАЛОГОВЫЕ И НЕНАЛОГОВЫЕ ДОХОДЫ</t>
  </si>
  <si>
    <t>000 1 00 00000 00 0000 000</t>
  </si>
  <si>
    <t>НАЛОГИ НА ПРИБЫЛЬ, ДОХОДЫ</t>
  </si>
  <si>
    <t>Налог на доходы физических лиц с доходов, источником  
которых является налоговый агент, за исключением доходов, 
в отношении которых исчисление и уплата налога 
осуществляются в соответствии со статьями 227, 2271 и 228 
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</si>
  <si>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182 1 01 02030 01 3000 110</t>
  </si>
  <si>
    <t>182 1 05 03000 01 0000 110</t>
  </si>
  <si>
    <t>Результат исполнения бюджета (дефицит / профицит)</t>
  </si>
  <si>
    <t>Форма по ОКУД</t>
  </si>
  <si>
    <t xml:space="preserve">  3. Источники финансирования дефицита бюджета</t>
  </si>
  <si>
    <t>Код источника финансирования
дефицита бюджета
по бюджетной классификации</t>
  </si>
  <si>
    <t>Х</t>
  </si>
  <si>
    <t>источники внутреннего финансирования бюджета</t>
  </si>
  <si>
    <t>источники внешнего финансирования бюджета</t>
  </si>
  <si>
    <t>182 1 01 02010 01 0000 110</t>
  </si>
  <si>
    <t>182 1 01 02010 01 1000 110</t>
  </si>
  <si>
    <t>182 1 05 03010 01 1000 110</t>
  </si>
  <si>
    <t>000 1 11 05000 00 0000 120</t>
  </si>
  <si>
    <t>Код дохода  по бюджетной классификации</t>
  </si>
  <si>
    <t>на</t>
  </si>
  <si>
    <t>ОТЧЕТ ОБ ИСПОЛНЕНИИ БЮДЖЕТА</t>
  </si>
  <si>
    <t>КОДЫ</t>
  </si>
  <si>
    <t>0503117</t>
  </si>
  <si>
    <t>01</t>
  </si>
  <si>
    <t xml:space="preserve"> г.</t>
  </si>
  <si>
    <t>Дата</t>
  </si>
  <si>
    <t>Наименование</t>
  </si>
  <si>
    <t>по ОКПО</t>
  </si>
  <si>
    <t>04227367</t>
  </si>
  <si>
    <t>финансового органа</t>
  </si>
  <si>
    <t>Администрация Песчанокопского сельского поселения</t>
  </si>
  <si>
    <t>Глава по БК</t>
  </si>
  <si>
    <t>951</t>
  </si>
  <si>
    <t>182 1 06 06033 10 1000 110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</si>
  <si>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</si>
  <si>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</t>
  </si>
  <si>
    <t>Земельный налог с организаций, обладающих земельным  участком, расположенным в границах сельских поселений</t>
  </si>
  <si>
    <t>182 1 06 06040 00 0000 110</t>
  </si>
  <si>
    <t>182 1 06 06043 10 0000 110</t>
  </si>
  <si>
    <t>182 1 06 06043 10 1000 110</t>
  </si>
  <si>
    <t>182 1 06 06043 10 2100 110</t>
  </si>
  <si>
    <t>Земельный налог с физических лиц</t>
  </si>
  <si>
    <t>Земельный налог с физических лиц, обладающих земельным 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</si>
  <si>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</si>
  <si>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Земельный налог с физических лиц, обладающих земельным  
участком, расположенным в границах сельских поселений 
(пени по соответствующему платежу)
</t>
  </si>
  <si>
    <t>182 1 06 06033 10 2100 110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</si>
  <si>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</si>
  <si>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182 1 06 06033 10 0000 110</t>
  </si>
  <si>
    <t>(в ред. Приказа Минфина России от 19.12.2014 № 157н)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</si>
  <si>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</si>
  <si>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
</t>
  </si>
  <si>
    <t>Доходы от сдачи в аренду имущества, составляющего казну сельских поселений (за исключением земельных участков)</t>
  </si>
  <si>
    <t xml:space="preserve">Средства самообложения граждан, зачисляемые в бюджеты сельских поселений 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</si>
  <si>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</si>
  <si>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воинские комиссариаты</t>
  </si>
  <si>
    <t>Периодичность: месячная, квартальная, годовая</t>
  </si>
  <si>
    <t>Доходы бюджета -всего</t>
  </si>
  <si>
    <t>182 1 01 02030 01 2100 110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</si>
  <si>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(пени по соответствующему платежу)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</si>
  <si>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 (Иные выплаты персоналу государственных (муниципальных) органов, за исключением фонда оплаты труда)</t>
  </si>
  <si>
    <t>951 0104 8910000190 122</t>
  </si>
  <si>
    <t>951 0104 8910000190 852</t>
  </si>
  <si>
    <t>951 0502 0120028290 244</t>
  </si>
  <si>
    <t>Расходы на предоставление неисключительных прав использования Портала-программного обеспечения  интернет-сайта в рамках подпрограммы "Организация капитального ремонта общего имущества многоквартильных домов на 2014-2020 годы" муниципальной программы Песчанокопского сельского поселения «Обеспечение качественными жилищно-коммунальными услугами населения» (Прочая 
закупка товаров, работ и услуг для обеспечения государственных (муниципальных) нужд)</t>
  </si>
  <si>
    <t>951 0113 9910090100 321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</si>
  <si>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 (Пособия, компенсации и иные социальные выплаты гражданам, кроме публичных нормативных обязательств)</t>
  </si>
  <si>
    <t>182 1 01 02010 01 2100 110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</si>
  <si>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(пени по соответствующему платежу)</t>
  </si>
  <si>
    <t>951 0104 1510028160 244</t>
  </si>
  <si>
    <t>Обеспечение дополнительного профессионального образования лиц, замещающих выборные муниципальные должности, муниципальных служащих в рамках подпрограммы "Разаитие муниципального управления и муниципальной службы" муниципальной программы Песчанокопского сельского поселения  "Муниципальная политика» (Прочая закупка товаров, работ и услуг для обеспечения государственных (муниципальных) нужд)</t>
  </si>
  <si>
    <t>951 0104 9990072390 244</t>
  </si>
  <si>
    <t>951 0113 1510028490 853</t>
  </si>
  <si>
    <t>182 1 01 02010 01 4000 110</t>
  </si>
  <si>
    <t xml:space="preserve">    </t>
  </si>
  <si>
    <t>2017 г.</t>
  </si>
  <si>
    <t>182 1 01 02010 01 3000 110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</si>
  <si>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</si>
  <si>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(прочие поступления)</t>
  </si>
  <si>
    <t>951 0309 021002830 244</t>
  </si>
  <si>
    <t>Мероприятия по организации общественного порядка и обеспечения безопасности в рамках подпрограммы "Укрепление общественного порядка и противодействие преступности в Песчанокопском сельском поселении" муниципальной программы Песчанокопского сельского поселения "Обеспечение общественного порядка и противодействие преступности"(Прочая закупка товаров, работ и услуг для обеспечения государственных (муниципальных) нужд)</t>
  </si>
  <si>
    <t>Мероприятия по приобретению систем видеонаблюдения, изготовление банеров в рамках подпрограммы "Противодействие терроризму и экстремизму в Песчанокопском сельском поселении" муниципальной программы Песчанокопского сельского поселения "Обеспечение общественного порядка и противодействие преступности"(Прочая закупка товаров, работ и услуг для обеспечения государственных (муниципальных) нужд)</t>
  </si>
  <si>
    <t>Расходы на уничтожение сырьевой базы для производства и изготовление наркотиков растительного происхождения, проведение мероприятий о здоровом образе жизни в рамках подпрограммы "Комплексные меры противодействия злоупотребления наркотиками и их незаконному обороту" муниципальной программы Песчанокопского сельского поселения "Обеспечение общественного порядка и противодействие преступности"(Прочая закупка товаров, работ и услуг для обеспечения государственных (муниципальных) нужд)</t>
  </si>
  <si>
    <t>Мероприятия по обеспечению пожарной безопасности в рамках подпрограммы "Пожарная безопасность" муниципальной программы Песчанокопского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объектах"(Прочая закупка товаров, работ и услуг для обеспечения государственных (муниципальных) нужд)</t>
  </si>
  <si>
    <t>Мероприятия по обеспечению защиты населения от чрезвычайных ситуаций в рамках подпрограммы "Защита от чрезвычайных ситуаций" муниципальной программы Песчанокопского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объектах"(Прочая закупка товаров, работ и услуг для обеспечения государственных (муниципальных) нужд)</t>
  </si>
  <si>
    <t>951 0309 0220028450 244</t>
  </si>
  <si>
    <t>951 0309 0240028460 244</t>
  </si>
  <si>
    <t>951 0309 0320028230 244</t>
  </si>
  <si>
    <t>951 1403 9990087010 540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</si>
  <si>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</si>
  <si>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</si>
  <si>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</si>
  <si>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182 1 01 02020 01 1000 110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</si>
  <si>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</si>
  <si>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182 1 01 02020 01 3000 110</t>
  </si>
  <si>
    <t>Реализация направления расходов в рамках непрограммных расходов бюджета Песчанокопского сельского поселения Песчанокопского района (Прочая закупка товаров, работ и услуг для обеспечения государственных (муниципальных) нужд)</t>
  </si>
  <si>
    <t>951 0113 9990099990 244</t>
  </si>
  <si>
    <t>951 0503 1010028130 244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</si>
  <si>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в рамках подпрограммы "Энергоснабжение и повышение энергетической эффективности"в рамках муниципальной программы Песчанокопского сельского поселения"Энергоэффективность и развитие энергетики" (Прочая закупка товаров, работ и услуг для обеспечения государственных (муниципальных) нужд)</t>
  </si>
  <si>
    <t>951 2 02 35118 00 0000 151</t>
  </si>
  <si>
    <t>951 2 02 35118 10 0000 151</t>
  </si>
  <si>
    <t>951 2 02 30024 00 0000 151</t>
  </si>
  <si>
    <t>951 2 02 30024 10 0000 151</t>
  </si>
  <si>
    <t>951 2 02 30000 00 0000 151</t>
  </si>
  <si>
    <t>182 1 05 03010 01 2100 110</t>
  </si>
  <si>
    <t>Единый сельскохозяйственный налог (пени по соответствующему платежу)</t>
  </si>
  <si>
    <t>951 2 19 60010 10 0000 151</t>
  </si>
  <si>
    <t>161 1 16 33050 10 6000 140</t>
  </si>
  <si>
    <t>161 1 16 30000 00 0000 140</t>
  </si>
  <si>
    <t>161 1 16 33050 10 0000 140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</si>
  <si>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</si>
  <si>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</si>
  <si>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000 2 19 00000 00 0000 151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</si>
  <si>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</si>
  <si>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951 2 19 00010 00 0000 151</t>
  </si>
  <si>
    <t xml:space="preserve">ШТРАФЫ, САНКЦИИ, ВОЗМЕЩЕНИЕ УЩЕРБА             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</si>
  <si>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</si>
  <si>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сельских поселений</t>
  </si>
  <si>
    <t>951 0502 0110028010 244</t>
  </si>
  <si>
    <t>Мероприятия в сфере переподготовки и повышения квалификации муниципальных служащих в рамках подпрограммы "Профессиональная переподготовка и повышение квалификации муниципальных служащих" муниципальной программы Песчанокопского сельского поселения "Экономическое развитие и инновационная экономика" (Прочая закупка товаров, работ и услуг для обеспечения государственных (муниципальных) нужд)</t>
  </si>
  <si>
    <t>Обеспечение мероприятий по повышению качества и надежности коммунальных услуг в рамках подпрограммы "Модернизация объектов коммунальной инфраструктуры" муниципальной программы Песчанокопского сельского поселения "Обеспечение качественными жилищно-коммунальными услугами населения" (Прочая закупка товаров, работ и услуг для обеспечения государственных (муниципальных) нужд)</t>
  </si>
  <si>
    <t>951 0705 0720028100 244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</si>
  <si>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</si>
  <si>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</si>
  <si>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</si>
  <si>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налога на имущество организаций м земельного налога)</t>
  </si>
  <si>
    <t>951 0113 9990099990 851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</si>
  <si>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прочих налогов, сборов)</t>
  </si>
  <si>
    <t>951 0113 9990099990 852</t>
  </si>
  <si>
    <t>951 0113 9990099990 853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</si>
  <si>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иных платежей)</t>
  </si>
  <si>
    <t>951 0801 04100S3850 611</t>
  </si>
  <si>
    <t>Расходы на повышение заработной платы работникам муниципальных учреждений культуры в рамках реализации подпрограммы " Развитие культуры" муниципальной программы Песчанокопского сельского поселения "Развитие культуры" (Субсидии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работ))</t>
  </si>
  <si>
    <t>182 1 01 02020 01 2100 110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</si>
  <si>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</si>
  <si>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Мероприятия по обеспечению защиты  населения на воде в рамках подпрограммы "Обеспечение безопасности на воде" муниципальной программы Песчанокопского сельского поселения "Защита населения и территории от чрезвычайных ситуаций , обеспечение пожарной безопасности и безопасности людей на водных объектах "(Почая закупка товаров, работ и услуг для обеспечения государственных (муниципальных) нужд)</t>
  </si>
  <si>
    <t>951 04060330028300 244</t>
  </si>
  <si>
    <t>857 1 16 51040 02 0000 140</t>
  </si>
  <si>
    <t>951 1 14 06025 10 0000 430</t>
  </si>
  <si>
    <t>ДОХОДЫ ОТ ПРОДАЖИ МАТЕРИАЛЬНЫХ И НЕМАТЕРИАЛЬНЫХ АКТИВОВ</t>
  </si>
  <si>
    <t>951 1 14 00000 00 0000 000</t>
  </si>
  <si>
    <t>Доходы от продажи земельных участков, находящихся в государственной и муниципальной собственности</t>
  </si>
  <si>
    <t>951 1 14 06000 00 0000 430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</si>
  <si>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</si>
  <si>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951 1 14 06020 00 0000 430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</si>
  <si>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</si>
  <si>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</si>
  <si>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857 1 16 51000 02 0000 140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</si>
  <si>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</si>
  <si>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Расходы на обеспечение деятельности органов местного самоуправления Песчанокопского сельского поселения Песчанокопского района Песчанокопского района по Главе Песчанокопского сельского поселения Песчанокопского района в рамках обеспечения функционирования Главы Песчанокопского сельского поселения Песчанокопского района Песчанокопского района(Иные выплаты персоналу государственных (муниципальных) органов, за исключением фонда оплаты труда)</t>
  </si>
  <si>
    <t>951 0102 8810000190 122</t>
  </si>
  <si>
    <t>Обеспечение мероприятий по повышению качества и надежности коммунальных услуг в рамках подпрограммы "Модернизация объектов коммунальной инфраструктуры" муниципальной программы Песчанокопского сельского поселения "Обеспечение качественными жилищно-коммунальными услугами населения"(Субсидии на возмещение недополученных
доходов и (или) возмещение фактически понесенных затрат
в связи с производством (реализацией) товаров,
выполнением работ, оказанием услуг)</t>
  </si>
  <si>
    <t>951 0502 0110028010 811</t>
  </si>
  <si>
    <t>Расходы на ремонт и обслуживание объектов газоснабжения в рамках подпрограммы "Модернизация объектов коммунальной инфраструктуры" муниципальной программы Песчанокопского сельского поселения "Обеспечение качественными жилищно-коммунальными услугами населения"(Прочая закупка товаров, работ и услуг для обеспечения государственных (муниципальных) нужд)</t>
  </si>
  <si>
    <t>сентября</t>
  </si>
  <si>
    <t>01.09.2017</t>
  </si>
  <si>
    <t>04</t>
  </si>
  <si>
    <t>182 1 06 06033 10 3000 110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</si>
  <si>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</si>
  <si>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951 2 02 49999 10 0000 151</t>
  </si>
  <si>
    <t>951 2 02 49999 00 0000 151</t>
  </si>
  <si>
    <t>951 2 02 40000 00 0000 151</t>
  </si>
</sst>
</file>

<file path=xl/styles.xml><?xml version="1.0" encoding="utf-8"?>
<styleSheet xmlns="http://schemas.openxmlformats.org/spreadsheetml/2006/main">
  <numFmts count="1">
    <numFmt numFmtId="164" formatCode="000000"/>
  </numFmts>
  <fonts count="13">
    <font>
      <sz val="10"/>
      <name val="Arial Cyr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28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4" fillId="2" borderId="0" xfId="0" applyFont="1" applyFill="1"/>
    <xf numFmtId="0" fontId="6" fillId="0" borderId="0" xfId="0" applyFont="1"/>
    <xf numFmtId="0" fontId="2" fillId="0" borderId="0" xfId="0" applyFont="1" applyAlignment="1">
      <alignment vertical="top"/>
    </xf>
    <xf numFmtId="0" fontId="2" fillId="0" borderId="0" xfId="0" applyFont="1" applyBorder="1"/>
    <xf numFmtId="0" fontId="1" fillId="0" borderId="0" xfId="0" applyFont="1" applyBorder="1"/>
    <xf numFmtId="0" fontId="2" fillId="0" borderId="1" xfId="0" applyFont="1" applyBorder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4" fillId="0" borderId="0" xfId="0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Fill="1"/>
    <xf numFmtId="0" fontId="5" fillId="0" borderId="0" xfId="0" applyFont="1" applyFill="1"/>
    <xf numFmtId="0" fontId="1" fillId="0" borderId="2" xfId="0" applyFont="1" applyFill="1" applyBorder="1" applyAlignment="1">
      <alignment horizontal="left"/>
    </xf>
    <xf numFmtId="0" fontId="1" fillId="2" borderId="0" xfId="0" applyFont="1" applyFill="1"/>
    <xf numFmtId="0" fontId="1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1" fillId="3" borderId="0" xfId="0" applyFont="1" applyFill="1"/>
    <xf numFmtId="0" fontId="1" fillId="3" borderId="2" xfId="0" applyFont="1" applyFill="1" applyBorder="1" applyAlignment="1">
      <alignment horizontal="left"/>
    </xf>
    <xf numFmtId="0" fontId="5" fillId="3" borderId="0" xfId="0" applyFont="1" applyFill="1"/>
    <xf numFmtId="0" fontId="1" fillId="3" borderId="0" xfId="0" applyFont="1" applyFill="1" applyBorder="1" applyAlignment="1">
      <alignment horizontal="center"/>
    </xf>
    <xf numFmtId="2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4" fontId="1" fillId="0" borderId="0" xfId="0" applyNumberFormat="1" applyFont="1" applyFill="1"/>
    <xf numFmtId="0" fontId="1" fillId="3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3" borderId="2" xfId="1" applyFont="1" applyFill="1" applyBorder="1" applyAlignment="1">
      <alignment horizontal="left"/>
    </xf>
    <xf numFmtId="0" fontId="5" fillId="4" borderId="0" xfId="0" applyFont="1" applyFill="1"/>
    <xf numFmtId="0" fontId="1" fillId="4" borderId="0" xfId="0" applyFont="1" applyFill="1"/>
    <xf numFmtId="0" fontId="1" fillId="0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center" vertical="center"/>
    </xf>
    <xf numFmtId="4" fontId="1" fillId="3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top" wrapText="1"/>
    </xf>
    <xf numFmtId="4" fontId="5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49" fontId="1" fillId="3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wrapText="1"/>
    </xf>
    <xf numFmtId="0" fontId="8" fillId="3" borderId="2" xfId="0" applyFont="1" applyFill="1" applyBorder="1" applyAlignment="1">
      <alignment horizontal="left" wrapText="1"/>
    </xf>
    <xf numFmtId="49" fontId="5" fillId="3" borderId="2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49" fontId="2" fillId="0" borderId="13" xfId="0" applyNumberFormat="1" applyFont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/>
    </xf>
    <xf numFmtId="1" fontId="5" fillId="0" borderId="2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center" vertical="center"/>
    </xf>
    <xf numFmtId="4" fontId="5" fillId="0" borderId="10" xfId="0" applyNumberFormat="1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left" vertical="center" wrapText="1"/>
    </xf>
    <xf numFmtId="164" fontId="1" fillId="0" borderId="4" xfId="0" applyNumberFormat="1" applyFont="1" applyFill="1" applyBorder="1" applyAlignment="1">
      <alignment horizontal="left" vertical="center" wrapText="1"/>
    </xf>
    <xf numFmtId="164" fontId="1" fillId="0" borderId="5" xfId="0" applyNumberFormat="1" applyFont="1" applyFill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49" fontId="5" fillId="0" borderId="2" xfId="0" applyNumberFormat="1" applyFont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left" vertical="center" wrapText="1"/>
    </xf>
    <xf numFmtId="164" fontId="5" fillId="0" borderId="4" xfId="0" applyNumberFormat="1" applyFont="1" applyFill="1" applyBorder="1" applyAlignment="1">
      <alignment horizontal="left" vertical="center" wrapText="1"/>
    </xf>
    <xf numFmtId="164" fontId="5" fillId="0" borderId="5" xfId="0" applyNumberFormat="1" applyFont="1" applyFill="1" applyBorder="1" applyAlignment="1">
      <alignment horizontal="left" vertical="center" wrapText="1"/>
    </xf>
    <xf numFmtId="164" fontId="1" fillId="3" borderId="3" xfId="0" applyNumberFormat="1" applyFont="1" applyFill="1" applyBorder="1" applyAlignment="1">
      <alignment horizontal="left" vertical="center" wrapText="1"/>
    </xf>
    <xf numFmtId="164" fontId="1" fillId="3" borderId="4" xfId="0" applyNumberFormat="1" applyFont="1" applyFill="1" applyBorder="1" applyAlignment="1">
      <alignment horizontal="left" vertical="center" wrapText="1"/>
    </xf>
    <xf numFmtId="164" fontId="1" fillId="3" borderId="5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top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wrapText="1"/>
    </xf>
    <xf numFmtId="0" fontId="8" fillId="0" borderId="2" xfId="0" applyFont="1" applyFill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4" fontId="7" fillId="0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0" fontId="1" fillId="3" borderId="5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4" fontId="1" fillId="0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1" fontId="5" fillId="3" borderId="2" xfId="0" applyNumberFormat="1" applyFont="1" applyFill="1" applyBorder="1" applyAlignment="1">
      <alignment horizontal="center"/>
    </xf>
    <xf numFmtId="1" fontId="5" fillId="3" borderId="2" xfId="1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left" wrapText="1"/>
    </xf>
    <xf numFmtId="49" fontId="5" fillId="0" borderId="3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4" fontId="1" fillId="3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2" xfId="1" applyFont="1" applyFill="1" applyBorder="1" applyAlignment="1">
      <alignment horizontal="left" wrapText="1"/>
    </xf>
    <xf numFmtId="0" fontId="1" fillId="0" borderId="2" xfId="1" applyFont="1" applyFill="1" applyBorder="1" applyAlignment="1">
      <alignment horizontal="left"/>
    </xf>
    <xf numFmtId="1" fontId="5" fillId="0" borderId="2" xfId="1" applyNumberFormat="1" applyFont="1" applyFill="1" applyBorder="1" applyAlignment="1">
      <alignment horizontal="center"/>
    </xf>
    <xf numFmtId="49" fontId="1" fillId="0" borderId="2" xfId="1" applyNumberFormat="1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49" fontId="1" fillId="3" borderId="2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6" xfId="0" applyFont="1" applyFill="1" applyBorder="1" applyAlignment="1">
      <alignment horizontal="left" wrapText="1"/>
    </xf>
    <xf numFmtId="1" fontId="5" fillId="0" borderId="8" xfId="0" applyNumberFormat="1" applyFont="1" applyFill="1" applyBorder="1" applyAlignment="1">
      <alignment horizontal="center"/>
    </xf>
    <xf numFmtId="1" fontId="5" fillId="0" borderId="9" xfId="0" applyNumberFormat="1" applyFont="1" applyFill="1" applyBorder="1" applyAlignment="1">
      <alignment horizontal="center"/>
    </xf>
    <xf numFmtId="1" fontId="5" fillId="0" borderId="10" xfId="0" applyNumberFormat="1" applyFont="1" applyFill="1" applyBorder="1" applyAlignment="1">
      <alignment horizontal="center"/>
    </xf>
    <xf numFmtId="1" fontId="5" fillId="0" borderId="11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1" fontId="5" fillId="0" borderId="12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4" fontId="1" fillId="0" borderId="9" xfId="0" applyNumberFormat="1" applyFont="1" applyFill="1" applyBorder="1" applyAlignment="1">
      <alignment horizontal="center"/>
    </xf>
    <xf numFmtId="4" fontId="1" fillId="0" borderId="10" xfId="0" applyNumberFormat="1" applyFont="1" applyFill="1" applyBorder="1" applyAlignment="1">
      <alignment horizontal="center"/>
    </xf>
    <xf numFmtId="4" fontId="1" fillId="0" borderId="1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4" fontId="1" fillId="0" borderId="3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" fillId="0" borderId="19" xfId="0" applyFont="1" applyFill="1" applyBorder="1" applyAlignment="1">
      <alignment horizontal="left" vertical="center" wrapText="1"/>
    </xf>
    <xf numFmtId="4" fontId="5" fillId="0" borderId="15" xfId="0" applyNumberFormat="1" applyFont="1" applyFill="1" applyBorder="1" applyAlignment="1">
      <alignment horizontal="center"/>
    </xf>
    <xf numFmtId="1" fontId="5" fillId="0" borderId="16" xfId="0" applyNumberFormat="1" applyFont="1" applyFill="1" applyBorder="1" applyAlignment="1">
      <alignment horizontal="center"/>
    </xf>
    <xf numFmtId="49" fontId="1" fillId="3" borderId="2" xfId="1" applyNumberFormat="1" applyFont="1" applyFill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2" fillId="0" borderId="53" xfId="0" applyFont="1" applyBorder="1" applyAlignment="1">
      <alignment horizontal="center" vertical="top"/>
    </xf>
    <xf numFmtId="0" fontId="2" fillId="0" borderId="32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 wrapText="1" indent="2"/>
    </xf>
    <xf numFmtId="0" fontId="2" fillId="0" borderId="54" xfId="0" applyFont="1" applyBorder="1" applyAlignment="1">
      <alignment horizontal="left" vertical="center" wrapText="1" indent="2"/>
    </xf>
    <xf numFmtId="49" fontId="2" fillId="0" borderId="4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left" wrapText="1" indent="2"/>
    </xf>
    <xf numFmtId="0" fontId="2" fillId="0" borderId="41" xfId="0" applyFont="1" applyBorder="1" applyAlignment="1">
      <alignment horizontal="left" wrapText="1" indent="2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2" fillId="0" borderId="27" xfId="0" applyFont="1" applyBorder="1" applyAlignment="1">
      <alignment horizontal="center" vertical="center" wrapText="1"/>
    </xf>
    <xf numFmtId="4" fontId="2" fillId="0" borderId="46" xfId="0" applyNumberFormat="1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49" fontId="2" fillId="0" borderId="46" xfId="0" applyNumberFormat="1" applyFont="1" applyBorder="1" applyAlignment="1">
      <alignment horizontal="center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wrapText="1"/>
    </xf>
    <xf numFmtId="0" fontId="2" fillId="0" borderId="51" xfId="0" applyFont="1" applyBorder="1" applyAlignment="1">
      <alignment wrapText="1"/>
    </xf>
    <xf numFmtId="49" fontId="2" fillId="0" borderId="52" xfId="0" applyNumberFormat="1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49" fontId="2" fillId="0" borderId="27" xfId="0" applyNumberFormat="1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0" xfId="0" applyFont="1" applyBorder="1" applyAlignment="1">
      <alignment wrapText="1"/>
    </xf>
    <xf numFmtId="0" fontId="2" fillId="0" borderId="31" xfId="0" applyFont="1" applyBorder="1" applyAlignment="1">
      <alignment wrapText="1"/>
    </xf>
    <xf numFmtId="0" fontId="2" fillId="0" borderId="30" xfId="0" applyFont="1" applyBorder="1" applyAlignment="1"/>
    <xf numFmtId="0" fontId="2" fillId="0" borderId="31" xfId="0" applyFont="1" applyBorder="1" applyAlignment="1"/>
    <xf numFmtId="4" fontId="2" fillId="0" borderId="27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0" fontId="2" fillId="0" borderId="24" xfId="0" applyFont="1" applyBorder="1" applyAlignment="1">
      <alignment wrapText="1"/>
    </xf>
    <xf numFmtId="0" fontId="2" fillId="0" borderId="25" xfId="0" applyFont="1" applyBorder="1" applyAlignment="1">
      <alignment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 vertical="top"/>
    </xf>
    <xf numFmtId="0" fontId="1" fillId="0" borderId="1" xfId="0" applyFont="1" applyFill="1" applyBorder="1"/>
    <xf numFmtId="0" fontId="1" fillId="0" borderId="0" xfId="0" applyFont="1" applyBorder="1" applyAlignment="1">
      <alignment horizontal="left"/>
    </xf>
  </cellXfs>
  <cellStyles count="2">
    <cellStyle name="Обычный" xfId="0" builtinId="0"/>
    <cellStyle name="Обычный_стр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5"/>
  <sheetViews>
    <sheetView tabSelected="1" view="pageBreakPreview" topLeftCell="A68" zoomScaleSheetLayoutView="100" workbookViewId="0">
      <selection activeCell="AF80" sqref="AF80:AK80"/>
    </sheetView>
  </sheetViews>
  <sheetFormatPr defaultColWidth="0.85546875" defaultRowHeight="12.75"/>
  <cols>
    <col min="1" max="14" width="0.85546875" style="1" customWidth="1"/>
    <col min="15" max="15" width="1.28515625" style="1" customWidth="1"/>
    <col min="16" max="17" width="0.85546875" style="1" customWidth="1"/>
    <col min="18" max="18" width="5.42578125" style="1" customWidth="1"/>
    <col min="19" max="27" width="0.85546875" style="1" customWidth="1"/>
    <col min="28" max="28" width="19.140625" style="1" customWidth="1"/>
    <col min="29" max="29" width="0.85546875" style="1" customWidth="1"/>
    <col min="30" max="30" width="0" style="1" hidden="1" customWidth="1"/>
    <col min="31" max="31" width="7" style="1" customWidth="1"/>
    <col min="32" max="32" width="3.42578125" style="1" customWidth="1"/>
    <col min="33" max="52" width="0.85546875" style="1" customWidth="1"/>
    <col min="53" max="53" width="15.140625" style="1" customWidth="1"/>
    <col min="54" max="54" width="6.140625" style="1" customWidth="1"/>
    <col min="55" max="66" width="0.85546875" style="1" customWidth="1"/>
    <col min="67" max="67" width="0.7109375" style="1" customWidth="1"/>
    <col min="68" max="74" width="0" style="1" hidden="1" customWidth="1"/>
    <col min="75" max="75" width="1.85546875" style="1" customWidth="1"/>
    <col min="76" max="76" width="0.85546875" style="1" customWidth="1"/>
    <col min="77" max="77" width="1.42578125" style="1" customWidth="1"/>
    <col min="78" max="82" width="0.85546875" style="1" customWidth="1"/>
    <col min="83" max="83" width="9.5703125" style="1" customWidth="1"/>
    <col min="84" max="85" width="0.85546875" style="1" customWidth="1"/>
    <col min="86" max="86" width="3.7109375" style="1" customWidth="1"/>
    <col min="87" max="89" width="0.85546875" style="1" customWidth="1"/>
    <col min="90" max="90" width="1.5703125" style="1" customWidth="1"/>
    <col min="91" max="91" width="0" style="1" hidden="1" customWidth="1"/>
    <col min="92" max="92" width="0.28515625" style="1" customWidth="1"/>
    <col min="93" max="93" width="0" style="1" hidden="1" customWidth="1"/>
    <col min="94" max="94" width="0.5703125" style="1" customWidth="1"/>
    <col min="95" max="95" width="0.28515625" style="1" customWidth="1"/>
    <col min="96" max="96" width="1.7109375" style="1" customWidth="1"/>
    <col min="97" max="97" width="0.42578125" style="1" customWidth="1"/>
    <col min="98" max="99" width="0" style="1" hidden="1" customWidth="1"/>
    <col min="100" max="101" width="0.85546875" style="1" customWidth="1"/>
    <col min="102" max="102" width="0.7109375" style="1" customWidth="1"/>
    <col min="103" max="103" width="9.28515625" style="1" hidden="1" customWidth="1"/>
    <col min="104" max="104" width="1.85546875" style="1" hidden="1" customWidth="1"/>
    <col min="105" max="105" width="0.85546875" style="1" hidden="1" customWidth="1"/>
    <col min="106" max="16384" width="0.85546875" style="1"/>
  </cols>
  <sheetData>
    <row r="1" spans="1:103" ht="3" customHeight="1"/>
    <row r="2" spans="1:103" ht="17.25" customHeight="1">
      <c r="BB2" s="63" t="s">
        <v>203</v>
      </c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</row>
    <row r="3" spans="1:103" s="2" customFormat="1" ht="15" customHeight="1">
      <c r="T3" s="3" t="s">
        <v>175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H3" s="83" t="s">
        <v>176</v>
      </c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</row>
    <row r="4" spans="1:103" s="5" customFormat="1" ht="1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BO4" s="63" t="s">
        <v>163</v>
      </c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H4" s="84" t="s">
        <v>177</v>
      </c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</row>
    <row r="5" spans="1:103" s="5" customFormat="1" ht="1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13" t="s">
        <v>174</v>
      </c>
      <c r="AC5" s="2"/>
      <c r="AD5" s="2"/>
      <c r="AE5" s="2"/>
      <c r="AF5" s="2"/>
      <c r="AG5" s="2"/>
      <c r="AH5" s="2"/>
      <c r="AI5" s="2"/>
      <c r="AJ5" s="2"/>
      <c r="AK5" s="88" t="s">
        <v>178</v>
      </c>
      <c r="AL5" s="88"/>
      <c r="AM5" s="88"/>
      <c r="AN5" s="88"/>
      <c r="AO5" s="88"/>
      <c r="AP5" s="88"/>
      <c r="AQ5" s="88"/>
      <c r="AR5" s="86" t="s">
        <v>308</v>
      </c>
      <c r="AS5" s="86"/>
      <c r="AT5" s="86"/>
      <c r="AU5" s="86"/>
      <c r="AV5" s="86"/>
      <c r="AW5" s="86"/>
      <c r="AX5" s="86"/>
      <c r="AY5" s="86"/>
      <c r="AZ5" s="86"/>
      <c r="BA5" s="86"/>
      <c r="BB5" s="12" t="s">
        <v>229</v>
      </c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89">
        <v>20</v>
      </c>
      <c r="BQ5" s="89"/>
      <c r="BR5" s="89"/>
      <c r="BS5" s="89"/>
      <c r="BT5" s="87"/>
      <c r="BU5" s="87"/>
      <c r="BV5" s="87"/>
      <c r="BW5" s="2" t="s">
        <v>179</v>
      </c>
      <c r="BX5" s="2"/>
      <c r="BY5" s="2"/>
      <c r="BZ5" s="2"/>
      <c r="CA5" s="2"/>
      <c r="CB5" s="2"/>
      <c r="CC5" s="2"/>
      <c r="CD5" s="2"/>
      <c r="CE5" s="2"/>
      <c r="CF5" s="13" t="s">
        <v>180</v>
      </c>
      <c r="CG5" s="2"/>
      <c r="CH5" s="85" t="s">
        <v>309</v>
      </c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</row>
    <row r="6" spans="1:103" s="5" customFormat="1" ht="14.25" customHeight="1">
      <c r="A6" s="2" t="s">
        <v>181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13" t="s">
        <v>182</v>
      </c>
      <c r="CG6" s="2"/>
      <c r="CH6" s="85" t="s">
        <v>183</v>
      </c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</row>
    <row r="7" spans="1:103" s="5" customFormat="1" ht="12.75" customHeight="1">
      <c r="A7" s="2" t="s">
        <v>184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86" t="s">
        <v>185</v>
      </c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2"/>
      <c r="CA7" s="2"/>
      <c r="CB7" s="2"/>
      <c r="CC7" s="2"/>
      <c r="CD7" s="2"/>
      <c r="CE7" s="2"/>
      <c r="CF7" s="13" t="s">
        <v>186</v>
      </c>
      <c r="CG7" s="2"/>
      <c r="CH7" s="85" t="s">
        <v>187</v>
      </c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</row>
    <row r="8" spans="1:103" s="5" customFormat="1" ht="15" customHeight="1">
      <c r="A8" s="89" t="s">
        <v>144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95" t="s">
        <v>145</v>
      </c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2"/>
      <c r="CA8" s="2"/>
      <c r="CB8" s="2"/>
      <c r="CC8" s="90" t="s">
        <v>97</v>
      </c>
      <c r="CD8" s="90"/>
      <c r="CE8" s="90"/>
      <c r="CF8" s="90"/>
      <c r="CG8" s="2"/>
      <c r="CH8" s="85" t="s">
        <v>96</v>
      </c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</row>
    <row r="9" spans="1:103" s="5" customFormat="1" ht="15" customHeight="1">
      <c r="A9" s="92" t="s">
        <v>210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13"/>
      <c r="CG9" s="2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</row>
    <row r="10" spans="1:103" s="5" customFormat="1" ht="15" customHeight="1">
      <c r="A10" s="2" t="s">
        <v>146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96" t="s">
        <v>147</v>
      </c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</row>
    <row r="11" spans="1:103" ht="20.100000000000001" customHeight="1">
      <c r="A11" s="91" t="s">
        <v>148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</row>
    <row r="12" spans="1:103" ht="42.75" customHeight="1">
      <c r="A12" s="93" t="s">
        <v>149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4" t="s">
        <v>150</v>
      </c>
      <c r="AG12" s="94"/>
      <c r="AH12" s="94"/>
      <c r="AI12" s="94"/>
      <c r="AJ12" s="94"/>
      <c r="AK12" s="94"/>
      <c r="AL12" s="93" t="s">
        <v>173</v>
      </c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 t="s">
        <v>151</v>
      </c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 t="s">
        <v>152</v>
      </c>
      <c r="BY12" s="93"/>
      <c r="BZ12" s="93"/>
      <c r="CA12" s="93"/>
      <c r="CB12" s="93"/>
      <c r="CC12" s="93"/>
      <c r="CD12" s="93"/>
      <c r="CE12" s="93"/>
      <c r="CF12" s="93" t="s">
        <v>153</v>
      </c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</row>
    <row r="13" spans="1:103">
      <c r="A13" s="103">
        <v>1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>
        <v>2</v>
      </c>
      <c r="AG13" s="103"/>
      <c r="AH13" s="103"/>
      <c r="AI13" s="103"/>
      <c r="AJ13" s="103"/>
      <c r="AK13" s="103"/>
      <c r="AL13" s="103">
        <v>3</v>
      </c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>
        <v>4</v>
      </c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93">
        <v>5</v>
      </c>
      <c r="BY13" s="93"/>
      <c r="BZ13" s="93"/>
      <c r="CA13" s="93"/>
      <c r="CB13" s="93"/>
      <c r="CC13" s="93"/>
      <c r="CD13" s="93"/>
      <c r="CE13" s="93"/>
      <c r="CF13" s="93">
        <v>6</v>
      </c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</row>
    <row r="14" spans="1:103" ht="15.75" customHeight="1">
      <c r="A14" s="78" t="s">
        <v>211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104" t="s">
        <v>154</v>
      </c>
      <c r="AG14" s="104"/>
      <c r="AH14" s="104"/>
      <c r="AI14" s="104"/>
      <c r="AJ14" s="104"/>
      <c r="AK14" s="104"/>
      <c r="AL14" s="57" t="s">
        <v>58</v>
      </c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61">
        <f>BB15+BB70</f>
        <v>22689300</v>
      </c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2">
        <f>BX15+BX70</f>
        <v>12831521.969999999</v>
      </c>
      <c r="BY14" s="62"/>
      <c r="BZ14" s="62"/>
      <c r="CA14" s="62"/>
      <c r="CB14" s="62"/>
      <c r="CC14" s="62"/>
      <c r="CD14" s="62"/>
      <c r="CE14" s="62"/>
      <c r="CF14" s="62">
        <f>BB14-BX14</f>
        <v>9857778.0300000012</v>
      </c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62"/>
      <c r="CX14" s="62"/>
      <c r="CY14" s="1">
        <f>BX14/BB14*100</f>
        <v>56.55318573071888</v>
      </c>
    </row>
    <row r="15" spans="1:103" ht="12.75" customHeight="1">
      <c r="A15" s="106" t="s">
        <v>155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7" t="s">
        <v>154</v>
      </c>
      <c r="AG15" s="108"/>
      <c r="AH15" s="108"/>
      <c r="AI15" s="108"/>
      <c r="AJ15" s="108"/>
      <c r="AK15" s="109"/>
      <c r="AL15" s="107" t="s">
        <v>157</v>
      </c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9"/>
      <c r="BB15" s="113">
        <f>BB17+BB32++BB37+BB52+BB67</f>
        <v>21832900</v>
      </c>
      <c r="BC15" s="114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  <c r="BP15" s="114"/>
      <c r="BQ15" s="114"/>
      <c r="BR15" s="114"/>
      <c r="BS15" s="114"/>
      <c r="BT15" s="114"/>
      <c r="BU15" s="114"/>
      <c r="BV15" s="114"/>
      <c r="BW15" s="115"/>
      <c r="BX15" s="97">
        <f>BX17+BX32+BX37+BX52+BX67+BX58+BX62</f>
        <v>12124089.409999998</v>
      </c>
      <c r="BY15" s="98"/>
      <c r="BZ15" s="98"/>
      <c r="CA15" s="98"/>
      <c r="CB15" s="98"/>
      <c r="CC15" s="98"/>
      <c r="CD15" s="98"/>
      <c r="CE15" s="99"/>
      <c r="CF15" s="97">
        <f>BB15-BX15</f>
        <v>9708810.5900000017</v>
      </c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9"/>
      <c r="CY15" s="1" t="e">
        <f>#REF!/#REF!*100</f>
        <v>#REF!</v>
      </c>
    </row>
    <row r="16" spans="1:103" s="19" customFormat="1" ht="12" customHeight="1">
      <c r="A16" s="105" t="s">
        <v>156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10"/>
      <c r="AG16" s="111"/>
      <c r="AH16" s="111"/>
      <c r="AI16" s="111"/>
      <c r="AJ16" s="111"/>
      <c r="AK16" s="112"/>
      <c r="AL16" s="110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2"/>
      <c r="BB16" s="116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8"/>
      <c r="BX16" s="100"/>
      <c r="BY16" s="101"/>
      <c r="BZ16" s="101"/>
      <c r="CA16" s="101"/>
      <c r="CB16" s="101"/>
      <c r="CC16" s="101"/>
      <c r="CD16" s="101"/>
      <c r="CE16" s="102"/>
      <c r="CF16" s="100"/>
      <c r="CG16" s="101"/>
      <c r="CH16" s="101"/>
      <c r="CI16" s="101"/>
      <c r="CJ16" s="101"/>
      <c r="CK16" s="101"/>
      <c r="CL16" s="101"/>
      <c r="CM16" s="101"/>
      <c r="CN16" s="101"/>
      <c r="CO16" s="101"/>
      <c r="CP16" s="101"/>
      <c r="CQ16" s="101"/>
      <c r="CR16" s="101"/>
      <c r="CS16" s="101"/>
      <c r="CT16" s="101"/>
      <c r="CU16" s="101"/>
      <c r="CV16" s="101"/>
      <c r="CW16" s="101"/>
      <c r="CX16" s="102"/>
      <c r="CY16" s="1">
        <f>BX15/BB15*100</f>
        <v>55.531282651411395</v>
      </c>
    </row>
    <row r="17" spans="1:116" s="19" customFormat="1" ht="16.5" customHeight="1">
      <c r="A17" s="78" t="s">
        <v>158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57" t="s">
        <v>154</v>
      </c>
      <c r="AG17" s="57"/>
      <c r="AH17" s="57"/>
      <c r="AI17" s="57"/>
      <c r="AJ17" s="57"/>
      <c r="AK17" s="57"/>
      <c r="AL17" s="57" t="s">
        <v>25</v>
      </c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61">
        <f>BB18</f>
        <v>5924000</v>
      </c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2">
        <f>BX18</f>
        <v>3967547.05</v>
      </c>
      <c r="BY17" s="62"/>
      <c r="BZ17" s="62"/>
      <c r="CA17" s="62"/>
      <c r="CB17" s="62"/>
      <c r="CC17" s="62"/>
      <c r="CD17" s="62"/>
      <c r="CE17" s="62"/>
      <c r="CF17" s="62">
        <f>BB17-BX17</f>
        <v>1956452.9500000002</v>
      </c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1">
        <f t="shared" ref="CY17:CY23" si="0">BX17/BB17*100</f>
        <v>66.974123058744084</v>
      </c>
    </row>
    <row r="18" spans="1:116" ht="16.5" customHeight="1">
      <c r="A18" s="123" t="s">
        <v>26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4" t="s">
        <v>154</v>
      </c>
      <c r="AG18" s="124"/>
      <c r="AH18" s="124"/>
      <c r="AI18" s="124"/>
      <c r="AJ18" s="124"/>
      <c r="AK18" s="124"/>
      <c r="AL18" s="57" t="s">
        <v>27</v>
      </c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61">
        <f>BB19</f>
        <v>5924000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122">
        <f>BX19+BX28+BX24</f>
        <v>3967547.05</v>
      </c>
      <c r="BY18" s="122"/>
      <c r="BZ18" s="122"/>
      <c r="CA18" s="122"/>
      <c r="CB18" s="122"/>
      <c r="CC18" s="122"/>
      <c r="CD18" s="122"/>
      <c r="CE18" s="122"/>
      <c r="CF18" s="62">
        <f>BB18-BX18</f>
        <v>1956452.9500000002</v>
      </c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1">
        <f t="shared" si="0"/>
        <v>66.974123058744084</v>
      </c>
      <c r="DL18" s="1">
        <f>BX18*100/BB18</f>
        <v>66.974123058744098</v>
      </c>
    </row>
    <row r="19" spans="1:116" s="19" customFormat="1" ht="87.75" customHeight="1">
      <c r="A19" s="125" t="s">
        <v>103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7"/>
      <c r="AF19" s="57" t="s">
        <v>154</v>
      </c>
      <c r="AG19" s="57"/>
      <c r="AH19" s="57"/>
      <c r="AI19" s="57"/>
      <c r="AJ19" s="57"/>
      <c r="AK19" s="57"/>
      <c r="AL19" s="57" t="s">
        <v>169</v>
      </c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61">
        <v>5924000</v>
      </c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2">
        <f>BX20+BX21+BX23+BX22</f>
        <v>3838077.11</v>
      </c>
      <c r="BY19" s="62"/>
      <c r="BZ19" s="62"/>
      <c r="CA19" s="62"/>
      <c r="CB19" s="62"/>
      <c r="CC19" s="62"/>
      <c r="CD19" s="62"/>
      <c r="CE19" s="62"/>
      <c r="CF19" s="62">
        <f>BB19-BX19</f>
        <v>2085922.8900000001</v>
      </c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19">
        <f t="shared" si="0"/>
        <v>64.788607528696829</v>
      </c>
    </row>
    <row r="20" spans="1:116" s="19" customFormat="1" ht="132" customHeight="1">
      <c r="A20" s="119" t="s">
        <v>159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1"/>
      <c r="AF20" s="47" t="s">
        <v>154</v>
      </c>
      <c r="AG20" s="47"/>
      <c r="AH20" s="47"/>
      <c r="AI20" s="47"/>
      <c r="AJ20" s="47"/>
      <c r="AK20" s="47"/>
      <c r="AL20" s="47" t="s">
        <v>170</v>
      </c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8" t="s">
        <v>28</v>
      </c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9">
        <v>3823945.92</v>
      </c>
      <c r="BY20" s="49"/>
      <c r="BZ20" s="49"/>
      <c r="CA20" s="49"/>
      <c r="CB20" s="49"/>
      <c r="CC20" s="49"/>
      <c r="CD20" s="49"/>
      <c r="CE20" s="49"/>
      <c r="CF20" s="49">
        <f>-BX20</f>
        <v>-3823945.92</v>
      </c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19" t="e">
        <f t="shared" si="0"/>
        <v>#VALUE!</v>
      </c>
    </row>
    <row r="21" spans="1:116" s="19" customFormat="1" ht="84.75" customHeight="1">
      <c r="A21" s="119" t="s">
        <v>222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1"/>
      <c r="AF21" s="47" t="s">
        <v>154</v>
      </c>
      <c r="AG21" s="47"/>
      <c r="AH21" s="47"/>
      <c r="AI21" s="47"/>
      <c r="AJ21" s="47"/>
      <c r="AK21" s="47"/>
      <c r="AL21" s="47" t="s">
        <v>221</v>
      </c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8" t="s">
        <v>28</v>
      </c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9">
        <v>2109.1</v>
      </c>
      <c r="BY21" s="49"/>
      <c r="BZ21" s="49"/>
      <c r="CA21" s="49"/>
      <c r="CB21" s="49"/>
      <c r="CC21" s="49"/>
      <c r="CD21" s="49"/>
      <c r="CE21" s="49"/>
      <c r="CF21" s="49">
        <f>-BX21</f>
        <v>-2109.1</v>
      </c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19" t="e">
        <f t="shared" si="0"/>
        <v>#VALUE!</v>
      </c>
    </row>
    <row r="22" spans="1:116" s="19" customFormat="1" ht="103.5" customHeight="1">
      <c r="A22" s="119" t="s">
        <v>231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1"/>
      <c r="AF22" s="47" t="s">
        <v>154</v>
      </c>
      <c r="AG22" s="47"/>
      <c r="AH22" s="47"/>
      <c r="AI22" s="47"/>
      <c r="AJ22" s="47"/>
      <c r="AK22" s="47"/>
      <c r="AL22" s="47" t="s">
        <v>230</v>
      </c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8" t="s">
        <v>28</v>
      </c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9">
        <v>20561.05</v>
      </c>
      <c r="BY22" s="49"/>
      <c r="BZ22" s="49"/>
      <c r="CA22" s="49"/>
      <c r="CB22" s="49"/>
      <c r="CC22" s="49"/>
      <c r="CD22" s="49"/>
      <c r="CE22" s="49"/>
      <c r="CF22" s="49">
        <f>-BX22</f>
        <v>-20561.05</v>
      </c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19" t="e">
        <f>BX22/BB22*100</f>
        <v>#VALUE!</v>
      </c>
    </row>
    <row r="23" spans="1:116" s="19" customFormat="1" ht="93.75" customHeight="1">
      <c r="A23" s="128" t="s">
        <v>232</v>
      </c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30"/>
      <c r="AF23" s="47" t="s">
        <v>154</v>
      </c>
      <c r="AG23" s="47"/>
      <c r="AH23" s="47"/>
      <c r="AI23" s="47"/>
      <c r="AJ23" s="47"/>
      <c r="AK23" s="47"/>
      <c r="AL23" s="47" t="s">
        <v>227</v>
      </c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8" t="s">
        <v>28</v>
      </c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9">
        <v>-8538.9599999999991</v>
      </c>
      <c r="BY23" s="49"/>
      <c r="BZ23" s="49"/>
      <c r="CA23" s="49"/>
      <c r="CB23" s="49"/>
      <c r="CC23" s="49"/>
      <c r="CD23" s="49"/>
      <c r="CE23" s="49"/>
      <c r="CF23" s="49">
        <f>-BX23</f>
        <v>8538.9599999999991</v>
      </c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19" t="e">
        <f t="shared" si="0"/>
        <v>#VALUE!</v>
      </c>
    </row>
    <row r="24" spans="1:116" s="19" customFormat="1" ht="121.5" customHeight="1">
      <c r="A24" s="135" t="s">
        <v>243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57" t="s">
        <v>154</v>
      </c>
      <c r="AG24" s="57"/>
      <c r="AH24" s="57"/>
      <c r="AI24" s="57"/>
      <c r="AJ24" s="57"/>
      <c r="AK24" s="57"/>
      <c r="AL24" s="57" t="s">
        <v>244</v>
      </c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61" t="s">
        <v>28</v>
      </c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2">
        <f>BX25+BX27+BX26</f>
        <v>47937.049999999996</v>
      </c>
      <c r="BY24" s="62"/>
      <c r="BZ24" s="62"/>
      <c r="CA24" s="62"/>
      <c r="CB24" s="62"/>
      <c r="CC24" s="62"/>
      <c r="CD24" s="62"/>
      <c r="CE24" s="62"/>
      <c r="CF24" s="62">
        <f>-BX24</f>
        <v>-47937.049999999996</v>
      </c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</row>
    <row r="25" spans="1:116" s="19" customFormat="1" ht="129" customHeight="1">
      <c r="A25" s="74" t="s">
        <v>245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47" t="s">
        <v>154</v>
      </c>
      <c r="AG25" s="47"/>
      <c r="AH25" s="47"/>
      <c r="AI25" s="47"/>
      <c r="AJ25" s="47"/>
      <c r="AK25" s="47"/>
      <c r="AL25" s="47" t="s">
        <v>246</v>
      </c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8" t="s">
        <v>28</v>
      </c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9">
        <v>47543.7</v>
      </c>
      <c r="BY25" s="49"/>
      <c r="BZ25" s="49"/>
      <c r="CA25" s="49"/>
      <c r="CB25" s="49"/>
      <c r="CC25" s="49"/>
      <c r="CD25" s="49"/>
      <c r="CE25" s="49"/>
      <c r="CF25" s="49">
        <f t="shared" ref="CF25:CF27" si="1">CT25-BX25</f>
        <v>-47543.7</v>
      </c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</row>
    <row r="26" spans="1:116" s="19" customFormat="1" ht="120" customHeight="1">
      <c r="A26" s="75" t="s">
        <v>288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47" t="s">
        <v>154</v>
      </c>
      <c r="AG26" s="47"/>
      <c r="AH26" s="47"/>
      <c r="AI26" s="47"/>
      <c r="AJ26" s="47"/>
      <c r="AK26" s="47"/>
      <c r="AL26" s="47" t="s">
        <v>287</v>
      </c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8" t="s">
        <v>28</v>
      </c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9">
        <v>33.35</v>
      </c>
      <c r="BY26" s="49"/>
      <c r="BZ26" s="49"/>
      <c r="CA26" s="49"/>
      <c r="CB26" s="49"/>
      <c r="CC26" s="49"/>
      <c r="CD26" s="49"/>
      <c r="CE26" s="49"/>
      <c r="CF26" s="49">
        <f t="shared" ref="CF26" si="2">CT26-BX26</f>
        <v>-33.35</v>
      </c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</row>
    <row r="27" spans="1:116" s="19" customFormat="1" ht="127.5" customHeight="1">
      <c r="A27" s="74" t="s">
        <v>247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47" t="s">
        <v>154</v>
      </c>
      <c r="AG27" s="47"/>
      <c r="AH27" s="47"/>
      <c r="AI27" s="47"/>
      <c r="AJ27" s="47"/>
      <c r="AK27" s="47"/>
      <c r="AL27" s="47" t="s">
        <v>248</v>
      </c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8" t="s">
        <v>28</v>
      </c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9">
        <v>360</v>
      </c>
      <c r="BY27" s="49"/>
      <c r="BZ27" s="49"/>
      <c r="CA27" s="49"/>
      <c r="CB27" s="49"/>
      <c r="CC27" s="49"/>
      <c r="CD27" s="49"/>
      <c r="CE27" s="49"/>
      <c r="CF27" s="49">
        <f t="shared" si="1"/>
        <v>-360</v>
      </c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</row>
    <row r="28" spans="1:116" s="20" customFormat="1" ht="51.75" customHeight="1">
      <c r="A28" s="135" t="s">
        <v>105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57" t="s">
        <v>154</v>
      </c>
      <c r="AG28" s="57"/>
      <c r="AH28" s="57"/>
      <c r="AI28" s="57"/>
      <c r="AJ28" s="57"/>
      <c r="AK28" s="57"/>
      <c r="AL28" s="57" t="s">
        <v>87</v>
      </c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61" t="s">
        <v>28</v>
      </c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2">
        <f>BX29+BX31+BX30</f>
        <v>81532.89</v>
      </c>
      <c r="BY28" s="62"/>
      <c r="BZ28" s="62"/>
      <c r="CA28" s="62"/>
      <c r="CB28" s="62"/>
      <c r="CC28" s="62"/>
      <c r="CD28" s="62"/>
      <c r="CE28" s="62"/>
      <c r="CF28" s="62">
        <f>CT28-BX28</f>
        <v>-81532.89</v>
      </c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</row>
    <row r="29" spans="1:116" s="19" customFormat="1" ht="74.25" customHeight="1">
      <c r="A29" s="74" t="s">
        <v>104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47" t="s">
        <v>154</v>
      </c>
      <c r="AG29" s="47"/>
      <c r="AH29" s="47"/>
      <c r="AI29" s="47"/>
      <c r="AJ29" s="47"/>
      <c r="AK29" s="47"/>
      <c r="AL29" s="47" t="s">
        <v>88</v>
      </c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8" t="s">
        <v>28</v>
      </c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9">
        <v>81191.7</v>
      </c>
      <c r="BY29" s="49"/>
      <c r="BZ29" s="49"/>
      <c r="CA29" s="49"/>
      <c r="CB29" s="49"/>
      <c r="CC29" s="49"/>
      <c r="CD29" s="49"/>
      <c r="CE29" s="49"/>
      <c r="CF29" s="49">
        <f>CT29-BX29</f>
        <v>-81191.7</v>
      </c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</row>
    <row r="30" spans="1:116" s="26" customFormat="1" ht="60" customHeight="1">
      <c r="A30" s="75" t="s">
        <v>213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6" t="s">
        <v>154</v>
      </c>
      <c r="AG30" s="76"/>
      <c r="AH30" s="76"/>
      <c r="AI30" s="76"/>
      <c r="AJ30" s="76"/>
      <c r="AK30" s="76"/>
      <c r="AL30" s="76" t="s">
        <v>212</v>
      </c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51" t="s">
        <v>28</v>
      </c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2">
        <v>41.19</v>
      </c>
      <c r="BY30" s="52"/>
      <c r="BZ30" s="52"/>
      <c r="CA30" s="52"/>
      <c r="CB30" s="52"/>
      <c r="CC30" s="52"/>
      <c r="CD30" s="52"/>
      <c r="CE30" s="52"/>
      <c r="CF30" s="52">
        <f>CT30-BX30</f>
        <v>-41.19</v>
      </c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</row>
    <row r="31" spans="1:116" s="19" customFormat="1" ht="80.25" customHeight="1">
      <c r="A31" s="74" t="s">
        <v>106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47" t="s">
        <v>154</v>
      </c>
      <c r="AG31" s="47"/>
      <c r="AH31" s="47"/>
      <c r="AI31" s="47"/>
      <c r="AJ31" s="47"/>
      <c r="AK31" s="47"/>
      <c r="AL31" s="47" t="s">
        <v>160</v>
      </c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8" t="s">
        <v>28</v>
      </c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9">
        <v>300</v>
      </c>
      <c r="BY31" s="49"/>
      <c r="BZ31" s="49"/>
      <c r="CA31" s="49"/>
      <c r="CB31" s="49"/>
      <c r="CC31" s="49"/>
      <c r="CD31" s="49"/>
      <c r="CE31" s="49"/>
      <c r="CF31" s="49">
        <f>CT31-BX31</f>
        <v>-300</v>
      </c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</row>
    <row r="32" spans="1:116" s="19" customFormat="1">
      <c r="A32" s="78" t="s">
        <v>29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57" t="s">
        <v>154</v>
      </c>
      <c r="AG32" s="57"/>
      <c r="AH32" s="57"/>
      <c r="AI32" s="57"/>
      <c r="AJ32" s="57"/>
      <c r="AK32" s="57"/>
      <c r="AL32" s="57" t="s">
        <v>30</v>
      </c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61">
        <f>BB33</f>
        <v>3036600</v>
      </c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142">
        <f>BX33</f>
        <v>4416655.7799999993</v>
      </c>
      <c r="BY32" s="142"/>
      <c r="BZ32" s="142"/>
      <c r="CA32" s="142"/>
      <c r="CB32" s="142"/>
      <c r="CC32" s="142"/>
      <c r="CD32" s="142"/>
      <c r="CE32" s="142"/>
      <c r="CF32" s="142">
        <f>BB32-BX32</f>
        <v>-1380055.7799999993</v>
      </c>
      <c r="CG32" s="142"/>
      <c r="CH32" s="142"/>
      <c r="CI32" s="142"/>
      <c r="CJ32" s="142"/>
      <c r="CK32" s="142"/>
      <c r="CL32" s="142"/>
      <c r="CM32" s="142"/>
      <c r="CN32" s="142"/>
      <c r="CO32" s="142"/>
      <c r="CP32" s="142"/>
      <c r="CQ32" s="142"/>
      <c r="CR32" s="142"/>
      <c r="CS32" s="142"/>
      <c r="CT32" s="142"/>
      <c r="CU32" s="142"/>
      <c r="CV32" s="142"/>
      <c r="CW32" s="142"/>
      <c r="CX32" s="142"/>
      <c r="CY32" s="19">
        <f>BX32/BB32*100</f>
        <v>145.44740104063754</v>
      </c>
    </row>
    <row r="33" spans="1:256" s="19" customFormat="1" ht="20.25" customHeight="1">
      <c r="A33" s="78" t="s">
        <v>31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57" t="s">
        <v>154</v>
      </c>
      <c r="AG33" s="57"/>
      <c r="AH33" s="57"/>
      <c r="AI33" s="57"/>
      <c r="AJ33" s="57"/>
      <c r="AK33" s="57"/>
      <c r="AL33" s="57" t="s">
        <v>161</v>
      </c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61">
        <f>BB34</f>
        <v>3036600</v>
      </c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2">
        <f>BX34</f>
        <v>4416655.7799999993</v>
      </c>
      <c r="BY33" s="62"/>
      <c r="BZ33" s="62"/>
      <c r="CA33" s="62"/>
      <c r="CB33" s="62"/>
      <c r="CC33" s="62"/>
      <c r="CD33" s="62"/>
      <c r="CE33" s="62"/>
      <c r="CF33" s="62">
        <f>BB33-BX33</f>
        <v>-1380055.7799999993</v>
      </c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19">
        <f t="shared" ref="CY33:CY51" si="3">BX33/BB33*100</f>
        <v>145.44740104063754</v>
      </c>
    </row>
    <row r="34" spans="1:256" s="19" customFormat="1" ht="23.25" customHeight="1">
      <c r="A34" s="138" t="s">
        <v>31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47" t="s">
        <v>154</v>
      </c>
      <c r="AG34" s="47"/>
      <c r="AH34" s="47"/>
      <c r="AI34" s="47"/>
      <c r="AJ34" s="47"/>
      <c r="AK34" s="47"/>
      <c r="AL34" s="47" t="s">
        <v>101</v>
      </c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8">
        <v>3036600</v>
      </c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9">
        <f>BX35+BX36</f>
        <v>4416655.7799999993</v>
      </c>
      <c r="BY34" s="49"/>
      <c r="BZ34" s="49"/>
      <c r="CA34" s="49"/>
      <c r="CB34" s="49"/>
      <c r="CC34" s="49"/>
      <c r="CD34" s="49"/>
      <c r="CE34" s="49"/>
      <c r="CF34" s="49">
        <f>BB34-BX34</f>
        <v>-1380055.7799999993</v>
      </c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19">
        <f t="shared" si="3"/>
        <v>145.44740104063754</v>
      </c>
    </row>
    <row r="35" spans="1:256" s="19" customFormat="1" ht="52.5" customHeight="1">
      <c r="A35" s="139" t="s">
        <v>107</v>
      </c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1"/>
      <c r="AF35" s="47" t="s">
        <v>154</v>
      </c>
      <c r="AG35" s="47"/>
      <c r="AH35" s="47"/>
      <c r="AI35" s="47"/>
      <c r="AJ35" s="47"/>
      <c r="AK35" s="47"/>
      <c r="AL35" s="47" t="s">
        <v>171</v>
      </c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8" t="s">
        <v>28</v>
      </c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9">
        <v>4415429.5199999996</v>
      </c>
      <c r="BY35" s="49"/>
      <c r="BZ35" s="49"/>
      <c r="CA35" s="49"/>
      <c r="CB35" s="49"/>
      <c r="CC35" s="49"/>
      <c r="CD35" s="49"/>
      <c r="CE35" s="49"/>
      <c r="CF35" s="49">
        <f>-BX35</f>
        <v>-4415429.5199999996</v>
      </c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19" t="e">
        <f t="shared" si="3"/>
        <v>#VALUE!</v>
      </c>
    </row>
    <row r="36" spans="1:256" s="26" customFormat="1" ht="37.5" customHeight="1">
      <c r="A36" s="145" t="s">
        <v>259</v>
      </c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7"/>
      <c r="AF36" s="76" t="s">
        <v>154</v>
      </c>
      <c r="AG36" s="76"/>
      <c r="AH36" s="76"/>
      <c r="AI36" s="76"/>
      <c r="AJ36" s="76"/>
      <c r="AK36" s="76"/>
      <c r="AL36" s="76" t="s">
        <v>258</v>
      </c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51" t="s">
        <v>28</v>
      </c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2">
        <v>1226.26</v>
      </c>
      <c r="BY36" s="52"/>
      <c r="BZ36" s="52"/>
      <c r="CA36" s="52"/>
      <c r="CB36" s="52"/>
      <c r="CC36" s="52"/>
      <c r="CD36" s="52"/>
      <c r="CE36" s="52"/>
      <c r="CF36" s="52">
        <f>-BX36</f>
        <v>-1226.26</v>
      </c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52"/>
      <c r="CX36" s="52"/>
      <c r="CY36" s="26" t="e">
        <f t="shared" ref="CY36" si="4">BX36/BB36*100</f>
        <v>#VALUE!</v>
      </c>
    </row>
    <row r="37" spans="1:256" s="19" customFormat="1" ht="26.25" customHeight="1">
      <c r="A37" s="78" t="s">
        <v>32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57" t="s">
        <v>154</v>
      </c>
      <c r="AG37" s="57"/>
      <c r="AH37" s="57"/>
      <c r="AI37" s="57"/>
      <c r="AJ37" s="57"/>
      <c r="AK37" s="57"/>
      <c r="AL37" s="57" t="s">
        <v>33</v>
      </c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61">
        <f>BB38+BB42</f>
        <v>12085600</v>
      </c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2">
        <f>BX38+BX42</f>
        <v>3037944.05</v>
      </c>
      <c r="BY37" s="62"/>
      <c r="BZ37" s="62"/>
      <c r="CA37" s="62"/>
      <c r="CB37" s="62"/>
      <c r="CC37" s="62"/>
      <c r="CD37" s="62"/>
      <c r="CE37" s="62"/>
      <c r="CF37" s="62">
        <f>BB37-BX37</f>
        <v>9047655.9499999993</v>
      </c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19">
        <f t="shared" si="3"/>
        <v>25.136890597074203</v>
      </c>
      <c r="IV37" s="32">
        <f>SUM(CY37)</f>
        <v>25.136890597074203</v>
      </c>
    </row>
    <row r="38" spans="1:256" s="19" customFormat="1" ht="27.75" customHeight="1">
      <c r="A38" s="78" t="s">
        <v>34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57" t="s">
        <v>154</v>
      </c>
      <c r="AG38" s="57"/>
      <c r="AH38" s="57"/>
      <c r="AI38" s="57"/>
      <c r="AJ38" s="57"/>
      <c r="AK38" s="57"/>
      <c r="AL38" s="57" t="s">
        <v>35</v>
      </c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61">
        <f>BB39</f>
        <v>1436400</v>
      </c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2">
        <f>BX39</f>
        <v>123544.15</v>
      </c>
      <c r="BY38" s="62"/>
      <c r="BZ38" s="62"/>
      <c r="CA38" s="62"/>
      <c r="CB38" s="62"/>
      <c r="CC38" s="62"/>
      <c r="CD38" s="62"/>
      <c r="CE38" s="62"/>
      <c r="CF38" s="62">
        <f>BB38-BX38</f>
        <v>1312855.8500000001</v>
      </c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19">
        <f t="shared" si="3"/>
        <v>8.6009572542467279</v>
      </c>
    </row>
    <row r="39" spans="1:256" s="19" customFormat="1" ht="51.75" customHeight="1">
      <c r="A39" s="79" t="s">
        <v>204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47" t="s">
        <v>154</v>
      </c>
      <c r="AG39" s="47"/>
      <c r="AH39" s="47"/>
      <c r="AI39" s="47"/>
      <c r="AJ39" s="47"/>
      <c r="AK39" s="47"/>
      <c r="AL39" s="47" t="s">
        <v>36</v>
      </c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8">
        <v>1436400</v>
      </c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9">
        <f>BX40+BX41</f>
        <v>123544.15</v>
      </c>
      <c r="BY39" s="49"/>
      <c r="BZ39" s="49"/>
      <c r="CA39" s="49"/>
      <c r="CB39" s="49"/>
      <c r="CC39" s="49"/>
      <c r="CD39" s="49"/>
      <c r="CE39" s="49"/>
      <c r="CF39" s="49">
        <f>BB39-BX39</f>
        <v>1312855.8500000001</v>
      </c>
      <c r="CG39" s="49"/>
      <c r="CH39" s="49"/>
      <c r="CI39" s="49"/>
      <c r="CJ39" s="49"/>
      <c r="CK39" s="49"/>
      <c r="CL39" s="49"/>
      <c r="CM39" s="49"/>
      <c r="CN39" s="49"/>
      <c r="CO39" s="49"/>
      <c r="CP39" s="49"/>
      <c r="CQ39" s="49"/>
      <c r="CR39" s="49"/>
      <c r="CS39" s="49"/>
      <c r="CT39" s="49"/>
      <c r="CU39" s="49"/>
      <c r="CV39" s="49"/>
      <c r="CW39" s="49"/>
      <c r="CX39" s="49"/>
      <c r="CY39" s="19">
        <f t="shared" si="3"/>
        <v>8.6009572542467279</v>
      </c>
    </row>
    <row r="40" spans="1:256" s="19" customFormat="1" ht="84.75" customHeight="1">
      <c r="A40" s="79" t="s">
        <v>109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47" t="s">
        <v>154</v>
      </c>
      <c r="AG40" s="47"/>
      <c r="AH40" s="47"/>
      <c r="AI40" s="47"/>
      <c r="AJ40" s="47"/>
      <c r="AK40" s="47"/>
      <c r="AL40" s="47" t="s">
        <v>37</v>
      </c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8" t="s">
        <v>28</v>
      </c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9">
        <v>115538.11</v>
      </c>
      <c r="BY40" s="49"/>
      <c r="BZ40" s="49"/>
      <c r="CA40" s="49"/>
      <c r="CB40" s="49"/>
      <c r="CC40" s="49"/>
      <c r="CD40" s="49"/>
      <c r="CE40" s="49"/>
      <c r="CF40" s="49">
        <f>CZ40-BX40</f>
        <v>-115538.11</v>
      </c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19" t="e">
        <f t="shared" si="3"/>
        <v>#VALUE!</v>
      </c>
    </row>
    <row r="41" spans="1:256" s="19" customFormat="1" ht="57.75" customHeight="1">
      <c r="A41" s="79" t="s">
        <v>110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47" t="s">
        <v>154</v>
      </c>
      <c r="AG41" s="47"/>
      <c r="AH41" s="47"/>
      <c r="AI41" s="47"/>
      <c r="AJ41" s="47"/>
      <c r="AK41" s="47"/>
      <c r="AL41" s="47" t="s">
        <v>108</v>
      </c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8" t="s">
        <v>28</v>
      </c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9">
        <v>8006.04</v>
      </c>
      <c r="BY41" s="49"/>
      <c r="BZ41" s="49"/>
      <c r="CA41" s="49"/>
      <c r="CB41" s="49"/>
      <c r="CC41" s="49"/>
      <c r="CD41" s="49"/>
      <c r="CE41" s="49"/>
      <c r="CF41" s="49">
        <f>CZ41-BX41</f>
        <v>-8006.04</v>
      </c>
      <c r="CG41" s="49"/>
      <c r="CH41" s="49"/>
      <c r="CI41" s="49"/>
      <c r="CJ41" s="49"/>
      <c r="CK41" s="49"/>
      <c r="CL41" s="49"/>
      <c r="CM41" s="49"/>
      <c r="CN41" s="49"/>
      <c r="CO41" s="49"/>
      <c r="CP41" s="49"/>
      <c r="CQ41" s="49"/>
      <c r="CR41" s="49"/>
      <c r="CS41" s="49"/>
      <c r="CT41" s="49"/>
      <c r="CU41" s="49"/>
      <c r="CV41" s="49"/>
      <c r="CW41" s="49"/>
      <c r="CX41" s="49"/>
      <c r="CY41" s="19" t="e">
        <f t="shared" si="3"/>
        <v>#VALUE!</v>
      </c>
    </row>
    <row r="42" spans="1:256" s="19" customFormat="1" ht="19.5" customHeight="1">
      <c r="A42" s="78" t="s">
        <v>38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57" t="s">
        <v>154</v>
      </c>
      <c r="AG42" s="57"/>
      <c r="AH42" s="57"/>
      <c r="AI42" s="57"/>
      <c r="AJ42" s="57"/>
      <c r="AK42" s="57"/>
      <c r="AL42" s="57" t="s">
        <v>39</v>
      </c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61">
        <f>BB43+BB48</f>
        <v>10649200</v>
      </c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2">
        <f>BX43+BX48</f>
        <v>2914399.9</v>
      </c>
      <c r="BY42" s="62"/>
      <c r="BZ42" s="62"/>
      <c r="CA42" s="62"/>
      <c r="CB42" s="62"/>
      <c r="CC42" s="62"/>
      <c r="CD42" s="62"/>
      <c r="CE42" s="62"/>
      <c r="CF42" s="62">
        <f>BB42-BX42</f>
        <v>7734800.0999999996</v>
      </c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19">
        <f t="shared" si="3"/>
        <v>27.367313037599068</v>
      </c>
    </row>
    <row r="43" spans="1:256" s="19" customFormat="1" ht="32.25" customHeight="1">
      <c r="A43" s="132" t="s">
        <v>190</v>
      </c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4"/>
      <c r="AF43" s="57" t="s">
        <v>154</v>
      </c>
      <c r="AG43" s="57"/>
      <c r="AH43" s="57"/>
      <c r="AI43" s="57"/>
      <c r="AJ43" s="57"/>
      <c r="AK43" s="57"/>
      <c r="AL43" s="57" t="s">
        <v>90</v>
      </c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61">
        <f>BB44</f>
        <v>3341000</v>
      </c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2">
        <f>BX44</f>
        <v>2452756</v>
      </c>
      <c r="BY43" s="62"/>
      <c r="BZ43" s="62"/>
      <c r="CA43" s="62"/>
      <c r="CB43" s="62"/>
      <c r="CC43" s="62"/>
      <c r="CD43" s="62"/>
      <c r="CE43" s="62"/>
      <c r="CF43" s="62">
        <f>BB43-BX43</f>
        <v>888244</v>
      </c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/>
      <c r="CT43" s="62"/>
      <c r="CU43" s="62"/>
      <c r="CV43" s="62"/>
      <c r="CW43" s="62"/>
      <c r="CX43" s="62"/>
      <c r="CY43" s="19">
        <f t="shared" si="3"/>
        <v>73.413828195151154</v>
      </c>
    </row>
    <row r="44" spans="1:256" s="19" customFormat="1" ht="48" customHeight="1">
      <c r="A44" s="132" t="s">
        <v>191</v>
      </c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4"/>
      <c r="AF44" s="57" t="s">
        <v>154</v>
      </c>
      <c r="AG44" s="57"/>
      <c r="AH44" s="57"/>
      <c r="AI44" s="57"/>
      <c r="AJ44" s="57"/>
      <c r="AK44" s="57"/>
      <c r="AL44" s="57" t="s">
        <v>202</v>
      </c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61">
        <v>3341000</v>
      </c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2">
        <f>BX45+BX46+BX47</f>
        <v>2452756</v>
      </c>
      <c r="BY44" s="62"/>
      <c r="BZ44" s="62"/>
      <c r="CA44" s="62"/>
      <c r="CB44" s="62"/>
      <c r="CC44" s="62"/>
      <c r="CD44" s="62"/>
      <c r="CE44" s="62"/>
      <c r="CF44" s="62">
        <f>BB44-BX44</f>
        <v>888244</v>
      </c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19">
        <f t="shared" si="3"/>
        <v>73.413828195151154</v>
      </c>
    </row>
    <row r="45" spans="1:256" s="19" customFormat="1" ht="70.5" customHeight="1">
      <c r="A45" s="77" t="s">
        <v>189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47" t="s">
        <v>154</v>
      </c>
      <c r="AG45" s="47"/>
      <c r="AH45" s="47"/>
      <c r="AI45" s="47"/>
      <c r="AJ45" s="47"/>
      <c r="AK45" s="47"/>
      <c r="AL45" s="47" t="s">
        <v>188</v>
      </c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8" t="s">
        <v>28</v>
      </c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9">
        <v>2434515.2799999998</v>
      </c>
      <c r="BY45" s="49"/>
      <c r="BZ45" s="49"/>
      <c r="CA45" s="49"/>
      <c r="CB45" s="49"/>
      <c r="CC45" s="49"/>
      <c r="CD45" s="49"/>
      <c r="CE45" s="49"/>
      <c r="CF45" s="49">
        <f>CX45-BX45</f>
        <v>-2434515.2799999998</v>
      </c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19" t="e">
        <f t="shared" si="3"/>
        <v>#VALUE!</v>
      </c>
    </row>
    <row r="46" spans="1:256" s="19" customFormat="1" ht="57" customHeight="1">
      <c r="A46" s="44" t="s">
        <v>201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6"/>
      <c r="AF46" s="47" t="s">
        <v>154</v>
      </c>
      <c r="AG46" s="47"/>
      <c r="AH46" s="47"/>
      <c r="AI46" s="47"/>
      <c r="AJ46" s="47"/>
      <c r="AK46" s="47"/>
      <c r="AL46" s="47" t="s">
        <v>200</v>
      </c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8" t="s">
        <v>28</v>
      </c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9">
        <v>18240.7</v>
      </c>
      <c r="BY46" s="49"/>
      <c r="BZ46" s="49"/>
      <c r="CA46" s="49"/>
      <c r="CB46" s="49"/>
      <c r="CC46" s="49"/>
      <c r="CD46" s="49"/>
      <c r="CE46" s="49"/>
      <c r="CF46" s="49">
        <f>CX46-BX46</f>
        <v>-18240.7</v>
      </c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19" t="e">
        <f t="shared" si="3"/>
        <v>#VALUE!</v>
      </c>
    </row>
    <row r="47" spans="1:256" s="19" customFormat="1" ht="57" customHeight="1">
      <c r="A47" s="44" t="s">
        <v>312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6"/>
      <c r="AF47" s="47" t="s">
        <v>154</v>
      </c>
      <c r="AG47" s="47"/>
      <c r="AH47" s="47"/>
      <c r="AI47" s="47"/>
      <c r="AJ47" s="47"/>
      <c r="AK47" s="47"/>
      <c r="AL47" s="47" t="s">
        <v>311</v>
      </c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8" t="s">
        <v>28</v>
      </c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9">
        <v>0.02</v>
      </c>
      <c r="BY47" s="49"/>
      <c r="BZ47" s="49"/>
      <c r="CA47" s="49"/>
      <c r="CB47" s="49"/>
      <c r="CC47" s="49"/>
      <c r="CD47" s="49"/>
      <c r="CE47" s="49"/>
      <c r="CF47" s="49">
        <f>CX47-BX47</f>
        <v>-0.02</v>
      </c>
      <c r="CG47" s="49"/>
      <c r="CH47" s="49"/>
      <c r="CI47" s="49"/>
      <c r="CJ47" s="49"/>
      <c r="CK47" s="49"/>
      <c r="CL47" s="49"/>
      <c r="CM47" s="49"/>
      <c r="CN47" s="49"/>
      <c r="CO47" s="49"/>
      <c r="CP47" s="49"/>
      <c r="CQ47" s="49"/>
      <c r="CR47" s="49"/>
      <c r="CS47" s="49"/>
      <c r="CT47" s="49"/>
      <c r="CU47" s="49"/>
      <c r="CV47" s="49"/>
      <c r="CW47" s="49"/>
      <c r="CX47" s="49"/>
      <c r="CY47" s="19" t="e">
        <f t="shared" ref="CY47" si="5">BX47/BB47*100</f>
        <v>#VALUE!</v>
      </c>
    </row>
    <row r="48" spans="1:256" s="19" customFormat="1" ht="33.75" customHeight="1">
      <c r="A48" s="132" t="s">
        <v>196</v>
      </c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  <c r="AE48" s="134"/>
      <c r="AF48" s="57" t="s">
        <v>154</v>
      </c>
      <c r="AG48" s="57"/>
      <c r="AH48" s="57"/>
      <c r="AI48" s="57"/>
      <c r="AJ48" s="57"/>
      <c r="AK48" s="57"/>
      <c r="AL48" s="57" t="s">
        <v>192</v>
      </c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61">
        <f>BB49</f>
        <v>7308200</v>
      </c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62">
        <f>BX49</f>
        <v>461643.9</v>
      </c>
      <c r="BY48" s="62"/>
      <c r="BZ48" s="62"/>
      <c r="CA48" s="62"/>
      <c r="CB48" s="62"/>
      <c r="CC48" s="62"/>
      <c r="CD48" s="62"/>
      <c r="CE48" s="62"/>
      <c r="CF48" s="62">
        <f>BB48-BX48</f>
        <v>6846556.0999999996</v>
      </c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19">
        <f t="shared" si="3"/>
        <v>6.3167934648750714</v>
      </c>
    </row>
    <row r="49" spans="1:103" s="19" customFormat="1" ht="48" customHeight="1">
      <c r="A49" s="131" t="s">
        <v>197</v>
      </c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57" t="s">
        <v>154</v>
      </c>
      <c r="AG49" s="57"/>
      <c r="AH49" s="57"/>
      <c r="AI49" s="57"/>
      <c r="AJ49" s="57"/>
      <c r="AK49" s="57"/>
      <c r="AL49" s="57" t="s">
        <v>193</v>
      </c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61">
        <v>7308200</v>
      </c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1"/>
      <c r="BX49" s="62">
        <f>BX50+BX51</f>
        <v>461643.9</v>
      </c>
      <c r="BY49" s="62"/>
      <c r="BZ49" s="62"/>
      <c r="CA49" s="62"/>
      <c r="CB49" s="62"/>
      <c r="CC49" s="62"/>
      <c r="CD49" s="62"/>
      <c r="CE49" s="62"/>
      <c r="CF49" s="62">
        <f>BB49-BX49</f>
        <v>6846556.0999999996</v>
      </c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19">
        <f t="shared" si="3"/>
        <v>6.3167934648750714</v>
      </c>
    </row>
    <row r="50" spans="1:103" s="19" customFormat="1" ht="69.75" customHeight="1">
      <c r="A50" s="77" t="s">
        <v>198</v>
      </c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47" t="s">
        <v>154</v>
      </c>
      <c r="AG50" s="47"/>
      <c r="AH50" s="47"/>
      <c r="AI50" s="47"/>
      <c r="AJ50" s="47"/>
      <c r="AK50" s="47"/>
      <c r="AL50" s="47" t="s">
        <v>194</v>
      </c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8" t="s">
        <v>28</v>
      </c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9">
        <v>439947.62</v>
      </c>
      <c r="BY50" s="49"/>
      <c r="BZ50" s="49"/>
      <c r="CA50" s="49"/>
      <c r="CB50" s="49"/>
      <c r="CC50" s="49"/>
      <c r="CD50" s="49"/>
      <c r="CE50" s="49"/>
      <c r="CF50" s="49">
        <f>CZ50-BX50</f>
        <v>-439947.62</v>
      </c>
      <c r="CG50" s="49"/>
      <c r="CH50" s="49"/>
      <c r="CI50" s="49"/>
      <c r="CJ50" s="49"/>
      <c r="CK50" s="49"/>
      <c r="CL50" s="49"/>
      <c r="CM50" s="49"/>
      <c r="CN50" s="49"/>
      <c r="CO50" s="49"/>
      <c r="CP50" s="49"/>
      <c r="CQ50" s="49"/>
      <c r="CR50" s="49"/>
      <c r="CS50" s="49"/>
      <c r="CT50" s="49"/>
      <c r="CU50" s="49"/>
      <c r="CV50" s="49"/>
      <c r="CW50" s="49"/>
      <c r="CX50" s="49"/>
      <c r="CY50" s="19" t="e">
        <f t="shared" si="3"/>
        <v>#VALUE!</v>
      </c>
    </row>
    <row r="51" spans="1:103" s="19" customFormat="1" ht="54.75" customHeight="1">
      <c r="A51" s="77" t="s">
        <v>199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47" t="s">
        <v>154</v>
      </c>
      <c r="AG51" s="47"/>
      <c r="AH51" s="47"/>
      <c r="AI51" s="47"/>
      <c r="AJ51" s="47"/>
      <c r="AK51" s="47"/>
      <c r="AL51" s="47" t="s">
        <v>195</v>
      </c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8" t="s">
        <v>28</v>
      </c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9">
        <v>21696.28</v>
      </c>
      <c r="BY51" s="49"/>
      <c r="BZ51" s="49"/>
      <c r="CA51" s="49"/>
      <c r="CB51" s="49"/>
      <c r="CC51" s="49"/>
      <c r="CD51" s="49"/>
      <c r="CE51" s="49"/>
      <c r="CF51" s="49">
        <f>CZ51-BX51</f>
        <v>-21696.28</v>
      </c>
      <c r="CG51" s="49"/>
      <c r="CH51" s="49"/>
      <c r="CI51" s="49"/>
      <c r="CJ51" s="49"/>
      <c r="CK51" s="49"/>
      <c r="CL51" s="49"/>
      <c r="CM51" s="49"/>
      <c r="CN51" s="49"/>
      <c r="CO51" s="49"/>
      <c r="CP51" s="49"/>
      <c r="CQ51" s="49"/>
      <c r="CR51" s="49"/>
      <c r="CS51" s="49"/>
      <c r="CT51" s="49"/>
      <c r="CU51" s="49"/>
      <c r="CV51" s="49"/>
      <c r="CW51" s="49"/>
      <c r="CX51" s="49"/>
      <c r="CY51" s="19" t="e">
        <f t="shared" si="3"/>
        <v>#VALUE!</v>
      </c>
    </row>
    <row r="52" spans="1:103" s="19" customFormat="1" ht="49.5" customHeight="1">
      <c r="A52" s="73" t="s">
        <v>40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57" t="s">
        <v>154</v>
      </c>
      <c r="AG52" s="57"/>
      <c r="AH52" s="57"/>
      <c r="AI52" s="57"/>
      <c r="AJ52" s="57"/>
      <c r="AK52" s="57"/>
      <c r="AL52" s="57" t="s">
        <v>41</v>
      </c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61">
        <f>BB53</f>
        <v>724700</v>
      </c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62">
        <f>BX53</f>
        <v>488963.23</v>
      </c>
      <c r="BY52" s="62"/>
      <c r="BZ52" s="62"/>
      <c r="CA52" s="62"/>
      <c r="CB52" s="62"/>
      <c r="CC52" s="62"/>
      <c r="CD52" s="62"/>
      <c r="CE52" s="62"/>
      <c r="CF52" s="62">
        <f>BB52-BX52</f>
        <v>235736.77000000002</v>
      </c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19">
        <f t="shared" ref="CY52:CY83" si="6">BX52/BB52*100</f>
        <v>67.471123223402785</v>
      </c>
    </row>
    <row r="53" spans="1:103" s="19" customFormat="1" ht="102" customHeight="1">
      <c r="A53" s="73" t="s">
        <v>102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47" t="s">
        <v>154</v>
      </c>
      <c r="AG53" s="47"/>
      <c r="AH53" s="47"/>
      <c r="AI53" s="47"/>
      <c r="AJ53" s="47"/>
      <c r="AK53" s="47"/>
      <c r="AL53" s="57" t="s">
        <v>172</v>
      </c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61">
        <f>BB56+BB54</f>
        <v>724700</v>
      </c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61"/>
      <c r="BS53" s="61"/>
      <c r="BT53" s="61"/>
      <c r="BU53" s="61"/>
      <c r="BV53" s="61"/>
      <c r="BW53" s="61"/>
      <c r="BX53" s="62">
        <f>BX54+BX56</f>
        <v>488963.23</v>
      </c>
      <c r="BY53" s="62"/>
      <c r="BZ53" s="62"/>
      <c r="CA53" s="62"/>
      <c r="CB53" s="62"/>
      <c r="CC53" s="62"/>
      <c r="CD53" s="62"/>
      <c r="CE53" s="62"/>
      <c r="CF53" s="62">
        <f>BB53-BX53</f>
        <v>235736.77000000002</v>
      </c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19">
        <f t="shared" si="6"/>
        <v>67.471123223402785</v>
      </c>
    </row>
    <row r="54" spans="1:103" s="19" customFormat="1" ht="87.75" customHeight="1">
      <c r="A54" s="139" t="s">
        <v>95</v>
      </c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1"/>
      <c r="AF54" s="64" t="s">
        <v>154</v>
      </c>
      <c r="AG54" s="65"/>
      <c r="AH54" s="65"/>
      <c r="AI54" s="65"/>
      <c r="AJ54" s="65"/>
      <c r="AK54" s="66"/>
      <c r="AL54" s="64" t="s">
        <v>85</v>
      </c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6"/>
      <c r="BB54" s="67">
        <f>BB55</f>
        <v>451000</v>
      </c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9"/>
      <c r="BX54" s="70">
        <f>BX55</f>
        <v>149158.73000000001</v>
      </c>
      <c r="BY54" s="71"/>
      <c r="BZ54" s="71"/>
      <c r="CA54" s="71"/>
      <c r="CB54" s="71"/>
      <c r="CC54" s="71"/>
      <c r="CD54" s="71"/>
      <c r="CE54" s="72"/>
      <c r="CF54" s="49">
        <f t="shared" ref="CF54" si="7">BB54-BX54</f>
        <v>301841.27</v>
      </c>
      <c r="CG54" s="49"/>
      <c r="CH54" s="49"/>
      <c r="CI54" s="49"/>
      <c r="CJ54" s="49"/>
      <c r="CK54" s="49"/>
      <c r="CL54" s="49"/>
      <c r="CM54" s="49"/>
      <c r="CN54" s="49"/>
      <c r="CO54" s="49"/>
      <c r="CP54" s="49"/>
      <c r="CQ54" s="49"/>
      <c r="CR54" s="49"/>
      <c r="CS54" s="49"/>
      <c r="CT54" s="49"/>
      <c r="CU54" s="49"/>
      <c r="CV54" s="49"/>
      <c r="CW54" s="49"/>
      <c r="CX54" s="49"/>
      <c r="CY54" s="19">
        <f>BX54/BB54*100</f>
        <v>33.072889135254989</v>
      </c>
    </row>
    <row r="55" spans="1:103" s="19" customFormat="1" ht="95.25" customHeight="1">
      <c r="A55" s="139" t="s">
        <v>205</v>
      </c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1"/>
      <c r="AF55" s="64" t="s">
        <v>154</v>
      </c>
      <c r="AG55" s="65"/>
      <c r="AH55" s="65"/>
      <c r="AI55" s="65"/>
      <c r="AJ55" s="65"/>
      <c r="AK55" s="66"/>
      <c r="AL55" s="64" t="s">
        <v>86</v>
      </c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6"/>
      <c r="BB55" s="67">
        <v>451000</v>
      </c>
      <c r="BC55" s="68"/>
      <c r="BD55" s="68"/>
      <c r="BE55" s="68"/>
      <c r="BF55" s="68"/>
      <c r="BG55" s="68"/>
      <c r="BH55" s="68"/>
      <c r="BI55" s="68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9"/>
      <c r="BX55" s="70">
        <v>149158.73000000001</v>
      </c>
      <c r="BY55" s="71"/>
      <c r="BZ55" s="71"/>
      <c r="CA55" s="71"/>
      <c r="CB55" s="71"/>
      <c r="CC55" s="71"/>
      <c r="CD55" s="71"/>
      <c r="CE55" s="72"/>
      <c r="CF55" s="49">
        <f>BB55-BX55</f>
        <v>301841.27</v>
      </c>
      <c r="CG55" s="49"/>
      <c r="CH55" s="49"/>
      <c r="CI55" s="49"/>
      <c r="CJ55" s="49"/>
      <c r="CK55" s="49"/>
      <c r="CL55" s="49"/>
      <c r="CM55" s="49"/>
      <c r="CN55" s="49"/>
      <c r="CO55" s="49"/>
      <c r="CP55" s="49"/>
      <c r="CQ55" s="49"/>
      <c r="CR55" s="49"/>
      <c r="CS55" s="49"/>
      <c r="CT55" s="49"/>
      <c r="CU55" s="49"/>
      <c r="CV55" s="49"/>
      <c r="CW55" s="49"/>
      <c r="CX55" s="49"/>
      <c r="CY55" s="19">
        <f>BX55/BB55*100</f>
        <v>33.072889135254989</v>
      </c>
    </row>
    <row r="56" spans="1:103" s="20" customFormat="1" ht="48" customHeight="1">
      <c r="A56" s="80" t="s">
        <v>98</v>
      </c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57" t="s">
        <v>154</v>
      </c>
      <c r="AG56" s="57"/>
      <c r="AH56" s="57"/>
      <c r="AI56" s="57"/>
      <c r="AJ56" s="57"/>
      <c r="AK56" s="57"/>
      <c r="AL56" s="57" t="s">
        <v>99</v>
      </c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61">
        <f>BB57</f>
        <v>273700</v>
      </c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1"/>
      <c r="BT56" s="61"/>
      <c r="BU56" s="61"/>
      <c r="BV56" s="61"/>
      <c r="BW56" s="61"/>
      <c r="BX56" s="62">
        <f>BX57</f>
        <v>339804.5</v>
      </c>
      <c r="BY56" s="62"/>
      <c r="BZ56" s="62"/>
      <c r="CA56" s="62"/>
      <c r="CB56" s="62"/>
      <c r="CC56" s="62"/>
      <c r="CD56" s="62"/>
      <c r="CE56" s="62"/>
      <c r="CF56" s="62">
        <f>BB56-BX56</f>
        <v>-66104.5</v>
      </c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20">
        <f>BX56/BB56*100</f>
        <v>124.15217391304347</v>
      </c>
    </row>
    <row r="57" spans="1:103" s="19" customFormat="1" ht="39" customHeight="1">
      <c r="A57" s="136" t="s">
        <v>206</v>
      </c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57" t="s">
        <v>154</v>
      </c>
      <c r="AG57" s="57"/>
      <c r="AH57" s="57"/>
      <c r="AI57" s="57"/>
      <c r="AJ57" s="57"/>
      <c r="AK57" s="57"/>
      <c r="AL57" s="47" t="s">
        <v>100</v>
      </c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8">
        <v>273700</v>
      </c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9">
        <v>339804.5</v>
      </c>
      <c r="BY57" s="49"/>
      <c r="BZ57" s="49"/>
      <c r="CA57" s="49"/>
      <c r="CB57" s="49"/>
      <c r="CC57" s="49"/>
      <c r="CD57" s="49"/>
      <c r="CE57" s="49"/>
      <c r="CF57" s="49">
        <f>BB57-BX57</f>
        <v>-66104.5</v>
      </c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19">
        <f>BX57/BB57*100</f>
        <v>124.15217391304347</v>
      </c>
    </row>
    <row r="58" spans="1:103" s="28" customFormat="1" ht="36.75" customHeight="1">
      <c r="A58" s="151" t="s">
        <v>293</v>
      </c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3"/>
      <c r="AF58" s="82" t="s">
        <v>154</v>
      </c>
      <c r="AG58" s="82"/>
      <c r="AH58" s="82"/>
      <c r="AI58" s="82"/>
      <c r="AJ58" s="82"/>
      <c r="AK58" s="82"/>
      <c r="AL58" s="82" t="s">
        <v>294</v>
      </c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58" t="s">
        <v>28</v>
      </c>
      <c r="BC58" s="58"/>
      <c r="BD58" s="58"/>
      <c r="BE58" s="58"/>
      <c r="BF58" s="58"/>
      <c r="BG58" s="58"/>
      <c r="BH58" s="58"/>
      <c r="BI58" s="58"/>
      <c r="BJ58" s="58"/>
      <c r="BK58" s="58"/>
      <c r="BL58" s="58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9">
        <f>BX59</f>
        <v>176641.2</v>
      </c>
      <c r="BY58" s="59"/>
      <c r="BZ58" s="59"/>
      <c r="CA58" s="59"/>
      <c r="CB58" s="59"/>
      <c r="CC58" s="59"/>
      <c r="CD58" s="59"/>
      <c r="CE58" s="59"/>
      <c r="CF58" s="59">
        <f t="shared" ref="CF58:CF66" si="8">-BX58</f>
        <v>-176641.2</v>
      </c>
      <c r="CG58" s="59"/>
      <c r="CH58" s="59"/>
      <c r="CI58" s="59"/>
      <c r="CJ58" s="59"/>
      <c r="CK58" s="59"/>
      <c r="CL58" s="59"/>
      <c r="CM58" s="59"/>
      <c r="CN58" s="59"/>
      <c r="CO58" s="59"/>
      <c r="CP58" s="59"/>
      <c r="CQ58" s="59"/>
      <c r="CR58" s="59"/>
      <c r="CS58" s="59"/>
      <c r="CT58" s="59"/>
      <c r="CU58" s="59"/>
      <c r="CV58" s="59"/>
      <c r="CW58" s="59"/>
      <c r="CX58" s="59"/>
      <c r="CY58" s="28" t="e">
        <f t="shared" ref="CY58:CY60" si="9">BX58/BB58*100</f>
        <v>#VALUE!</v>
      </c>
    </row>
    <row r="59" spans="1:103" s="26" customFormat="1" ht="42.75" customHeight="1">
      <c r="A59" s="151" t="s">
        <v>295</v>
      </c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3"/>
      <c r="AF59" s="82" t="s">
        <v>154</v>
      </c>
      <c r="AG59" s="82"/>
      <c r="AH59" s="82"/>
      <c r="AI59" s="82"/>
      <c r="AJ59" s="82"/>
      <c r="AK59" s="82"/>
      <c r="AL59" s="82" t="s">
        <v>296</v>
      </c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51" t="s">
        <v>28</v>
      </c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2">
        <f>BX60</f>
        <v>176641.2</v>
      </c>
      <c r="BY59" s="52"/>
      <c r="BZ59" s="52"/>
      <c r="CA59" s="52"/>
      <c r="CB59" s="52"/>
      <c r="CC59" s="52"/>
      <c r="CD59" s="52"/>
      <c r="CE59" s="52"/>
      <c r="CF59" s="52">
        <f t="shared" si="8"/>
        <v>-176641.2</v>
      </c>
      <c r="CG59" s="52"/>
      <c r="CH59" s="52"/>
      <c r="CI59" s="52"/>
      <c r="CJ59" s="52"/>
      <c r="CK59" s="52"/>
      <c r="CL59" s="52"/>
      <c r="CM59" s="52"/>
      <c r="CN59" s="52"/>
      <c r="CO59" s="52"/>
      <c r="CP59" s="52"/>
      <c r="CQ59" s="52"/>
      <c r="CR59" s="52"/>
      <c r="CS59" s="52"/>
      <c r="CT59" s="52"/>
      <c r="CU59" s="52"/>
      <c r="CV59" s="52"/>
      <c r="CW59" s="52"/>
      <c r="CX59" s="52"/>
      <c r="CY59" s="26" t="e">
        <f t="shared" si="9"/>
        <v>#VALUE!</v>
      </c>
    </row>
    <row r="60" spans="1:103" s="26" customFormat="1" ht="48.75" customHeight="1">
      <c r="A60" s="81" t="s">
        <v>297</v>
      </c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76" t="s">
        <v>154</v>
      </c>
      <c r="AG60" s="76"/>
      <c r="AH60" s="76"/>
      <c r="AI60" s="76"/>
      <c r="AJ60" s="76"/>
      <c r="AK60" s="76"/>
      <c r="AL60" s="76" t="s">
        <v>298</v>
      </c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51" t="s">
        <v>28</v>
      </c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2">
        <v>176641.2</v>
      </c>
      <c r="BY60" s="52"/>
      <c r="BZ60" s="52"/>
      <c r="CA60" s="52"/>
      <c r="CB60" s="52"/>
      <c r="CC60" s="52"/>
      <c r="CD60" s="52"/>
      <c r="CE60" s="52"/>
      <c r="CF60" s="52">
        <f t="shared" si="8"/>
        <v>-176641.2</v>
      </c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  <c r="CU60" s="52"/>
      <c r="CV60" s="52"/>
      <c r="CW60" s="52"/>
      <c r="CX60" s="52"/>
      <c r="CY60" s="26" t="e">
        <f t="shared" si="9"/>
        <v>#VALUE!</v>
      </c>
    </row>
    <row r="61" spans="1:103" s="26" customFormat="1" ht="57.75" customHeight="1">
      <c r="A61" s="81" t="s">
        <v>299</v>
      </c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2" t="s">
        <v>154</v>
      </c>
      <c r="AG61" s="82"/>
      <c r="AH61" s="82"/>
      <c r="AI61" s="82"/>
      <c r="AJ61" s="82"/>
      <c r="AK61" s="82"/>
      <c r="AL61" s="76" t="s">
        <v>292</v>
      </c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51" t="s">
        <v>28</v>
      </c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2">
        <v>176641.2</v>
      </c>
      <c r="BY61" s="52"/>
      <c r="BZ61" s="52"/>
      <c r="CA61" s="52"/>
      <c r="CB61" s="52"/>
      <c r="CC61" s="52"/>
      <c r="CD61" s="52"/>
      <c r="CE61" s="52"/>
      <c r="CF61" s="52">
        <f t="shared" ref="CF61" si="10">-BX61</f>
        <v>-176641.2</v>
      </c>
      <c r="CG61" s="52"/>
      <c r="CH61" s="52"/>
      <c r="CI61" s="52"/>
      <c r="CJ61" s="52"/>
      <c r="CK61" s="52"/>
      <c r="CL61" s="52"/>
      <c r="CM61" s="52"/>
      <c r="CN61" s="52"/>
      <c r="CO61" s="52"/>
      <c r="CP61" s="52"/>
      <c r="CQ61" s="52"/>
      <c r="CR61" s="52"/>
      <c r="CS61" s="52"/>
      <c r="CT61" s="52"/>
      <c r="CU61" s="52"/>
      <c r="CV61" s="52"/>
      <c r="CW61" s="52"/>
      <c r="CX61" s="52"/>
      <c r="CY61" s="26" t="e">
        <f t="shared" ref="CY61" si="11">BX61/BB61*100</f>
        <v>#VALUE!</v>
      </c>
    </row>
    <row r="62" spans="1:103" s="28" customFormat="1" ht="31.5" customHeight="1">
      <c r="A62" s="148" t="s">
        <v>269</v>
      </c>
      <c r="B62" s="149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50"/>
      <c r="AF62" s="57" t="s">
        <v>154</v>
      </c>
      <c r="AG62" s="57"/>
      <c r="AH62" s="57"/>
      <c r="AI62" s="57"/>
      <c r="AJ62" s="57"/>
      <c r="AK62" s="57"/>
      <c r="AL62" s="57" t="s">
        <v>262</v>
      </c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8" t="s">
        <v>28</v>
      </c>
      <c r="BC62" s="58"/>
      <c r="BD62" s="58"/>
      <c r="BE62" s="58"/>
      <c r="BF62" s="58"/>
      <c r="BG62" s="58"/>
      <c r="BH62" s="58"/>
      <c r="BI62" s="58"/>
      <c r="BJ62" s="58"/>
      <c r="BK62" s="58"/>
      <c r="BL62" s="58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9">
        <f>BX63+BX65</f>
        <v>6238.1</v>
      </c>
      <c r="BY62" s="59"/>
      <c r="BZ62" s="59"/>
      <c r="CA62" s="59"/>
      <c r="CB62" s="59"/>
      <c r="CC62" s="59"/>
      <c r="CD62" s="59"/>
      <c r="CE62" s="59"/>
      <c r="CF62" s="59">
        <f t="shared" si="8"/>
        <v>-6238.1</v>
      </c>
      <c r="CG62" s="59"/>
      <c r="CH62" s="59"/>
      <c r="CI62" s="59"/>
      <c r="CJ62" s="59"/>
      <c r="CK62" s="59"/>
      <c r="CL62" s="59"/>
      <c r="CM62" s="59"/>
      <c r="CN62" s="59"/>
      <c r="CO62" s="59"/>
      <c r="CP62" s="59"/>
      <c r="CQ62" s="59"/>
      <c r="CR62" s="59"/>
      <c r="CS62" s="59"/>
      <c r="CT62" s="59"/>
      <c r="CU62" s="59"/>
      <c r="CV62" s="59"/>
      <c r="CW62" s="59"/>
      <c r="CX62" s="59"/>
      <c r="CY62" s="28" t="e">
        <f t="shared" ref="CY62" si="12">BX62/BB62*100</f>
        <v>#VALUE!</v>
      </c>
    </row>
    <row r="63" spans="1:103" s="26" customFormat="1" ht="56.25" customHeight="1">
      <c r="A63" s="81" t="s">
        <v>270</v>
      </c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2" t="s">
        <v>154</v>
      </c>
      <c r="AG63" s="82"/>
      <c r="AH63" s="82"/>
      <c r="AI63" s="82"/>
      <c r="AJ63" s="82"/>
      <c r="AK63" s="82"/>
      <c r="AL63" s="76" t="s">
        <v>263</v>
      </c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51" t="s">
        <v>28</v>
      </c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2">
        <f>BX64</f>
        <v>5500</v>
      </c>
      <c r="BY63" s="52"/>
      <c r="BZ63" s="52"/>
      <c r="CA63" s="52"/>
      <c r="CB63" s="52"/>
      <c r="CC63" s="52"/>
      <c r="CD63" s="52"/>
      <c r="CE63" s="52"/>
      <c r="CF63" s="52">
        <f t="shared" si="8"/>
        <v>-5500</v>
      </c>
      <c r="CG63" s="52"/>
      <c r="CH63" s="52"/>
      <c r="CI63" s="52"/>
      <c r="CJ63" s="52"/>
      <c r="CK63" s="52"/>
      <c r="CL63" s="52"/>
      <c r="CM63" s="52"/>
      <c r="CN63" s="52"/>
      <c r="CO63" s="52"/>
      <c r="CP63" s="52"/>
      <c r="CQ63" s="52"/>
      <c r="CR63" s="52"/>
      <c r="CS63" s="52"/>
      <c r="CT63" s="52"/>
      <c r="CU63" s="52"/>
      <c r="CV63" s="52"/>
      <c r="CW63" s="52"/>
      <c r="CX63" s="52"/>
      <c r="CY63" s="26" t="e">
        <f t="shared" ref="CY63:CY64" si="13">BX63/BB63*100</f>
        <v>#VALUE!</v>
      </c>
    </row>
    <row r="64" spans="1:103" s="26" customFormat="1" ht="66" customHeight="1">
      <c r="A64" s="81" t="s">
        <v>271</v>
      </c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2" t="s">
        <v>154</v>
      </c>
      <c r="AG64" s="82"/>
      <c r="AH64" s="82"/>
      <c r="AI64" s="82"/>
      <c r="AJ64" s="82"/>
      <c r="AK64" s="82"/>
      <c r="AL64" s="76" t="s">
        <v>261</v>
      </c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51" t="s">
        <v>28</v>
      </c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52">
        <v>5500</v>
      </c>
      <c r="BY64" s="52"/>
      <c r="BZ64" s="52"/>
      <c r="CA64" s="52"/>
      <c r="CB64" s="52"/>
      <c r="CC64" s="52"/>
      <c r="CD64" s="52"/>
      <c r="CE64" s="52"/>
      <c r="CF64" s="52">
        <f t="shared" si="8"/>
        <v>-5500</v>
      </c>
      <c r="CG64" s="52"/>
      <c r="CH64" s="52"/>
      <c r="CI64" s="52"/>
      <c r="CJ64" s="52"/>
      <c r="CK64" s="52"/>
      <c r="CL64" s="52"/>
      <c r="CM64" s="52"/>
      <c r="CN64" s="52"/>
      <c r="CO64" s="52"/>
      <c r="CP64" s="52"/>
      <c r="CQ64" s="52"/>
      <c r="CR64" s="52"/>
      <c r="CS64" s="52"/>
      <c r="CT64" s="52"/>
      <c r="CU64" s="52"/>
      <c r="CV64" s="52"/>
      <c r="CW64" s="52"/>
      <c r="CX64" s="52"/>
      <c r="CY64" s="26" t="e">
        <f t="shared" si="13"/>
        <v>#VALUE!</v>
      </c>
    </row>
    <row r="65" spans="1:103" s="26" customFormat="1" ht="56.25" customHeight="1">
      <c r="A65" s="81" t="s">
        <v>300</v>
      </c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2" t="s">
        <v>154</v>
      </c>
      <c r="AG65" s="82"/>
      <c r="AH65" s="82"/>
      <c r="AI65" s="82"/>
      <c r="AJ65" s="82"/>
      <c r="AK65" s="82"/>
      <c r="AL65" s="76" t="s">
        <v>301</v>
      </c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51" t="s">
        <v>28</v>
      </c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2">
        <f>BX66</f>
        <v>738.1</v>
      </c>
      <c r="BY65" s="52"/>
      <c r="BZ65" s="52"/>
      <c r="CA65" s="52"/>
      <c r="CB65" s="52"/>
      <c r="CC65" s="52"/>
      <c r="CD65" s="52"/>
      <c r="CE65" s="52"/>
      <c r="CF65" s="52">
        <f t="shared" si="8"/>
        <v>-738.1</v>
      </c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26" t="e">
        <f t="shared" ref="CY65:CY66" si="14">BX65/BB65*100</f>
        <v>#VALUE!</v>
      </c>
    </row>
    <row r="66" spans="1:103" s="26" customFormat="1" ht="66" customHeight="1">
      <c r="A66" s="81" t="s">
        <v>302</v>
      </c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2" t="s">
        <v>154</v>
      </c>
      <c r="AG66" s="82"/>
      <c r="AH66" s="82"/>
      <c r="AI66" s="82"/>
      <c r="AJ66" s="82"/>
      <c r="AK66" s="82"/>
      <c r="AL66" s="76" t="s">
        <v>291</v>
      </c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51" t="s">
        <v>28</v>
      </c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2">
        <v>738.1</v>
      </c>
      <c r="BY66" s="52"/>
      <c r="BZ66" s="52"/>
      <c r="CA66" s="52"/>
      <c r="CB66" s="52"/>
      <c r="CC66" s="52"/>
      <c r="CD66" s="52"/>
      <c r="CE66" s="52"/>
      <c r="CF66" s="52">
        <f t="shared" si="8"/>
        <v>-738.1</v>
      </c>
      <c r="CG66" s="52"/>
      <c r="CH66" s="52"/>
      <c r="CI66" s="52"/>
      <c r="CJ66" s="52"/>
      <c r="CK66" s="52"/>
      <c r="CL66" s="52"/>
      <c r="CM66" s="52"/>
      <c r="CN66" s="52"/>
      <c r="CO66" s="52"/>
      <c r="CP66" s="52"/>
      <c r="CQ66" s="52"/>
      <c r="CR66" s="52"/>
      <c r="CS66" s="52"/>
      <c r="CT66" s="52"/>
      <c r="CU66" s="52"/>
      <c r="CV66" s="52"/>
      <c r="CW66" s="52"/>
      <c r="CX66" s="52"/>
      <c r="CY66" s="26" t="e">
        <f t="shared" si="14"/>
        <v>#VALUE!</v>
      </c>
    </row>
    <row r="67" spans="1:103" s="20" customFormat="1" ht="28.5" customHeight="1">
      <c r="A67" s="80" t="s">
        <v>83</v>
      </c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57" t="s">
        <v>154</v>
      </c>
      <c r="AG67" s="57"/>
      <c r="AH67" s="57"/>
      <c r="AI67" s="57"/>
      <c r="AJ67" s="57"/>
      <c r="AK67" s="57"/>
      <c r="AL67" s="57" t="s">
        <v>82</v>
      </c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61">
        <f>BB68</f>
        <v>62000</v>
      </c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2">
        <f>BX68</f>
        <v>30100</v>
      </c>
      <c r="BY67" s="62"/>
      <c r="BZ67" s="62"/>
      <c r="CA67" s="62"/>
      <c r="CB67" s="62"/>
      <c r="CC67" s="62"/>
      <c r="CD67" s="62"/>
      <c r="CE67" s="62"/>
      <c r="CF67" s="49">
        <f>BB67-BX67</f>
        <v>31900</v>
      </c>
      <c r="CG67" s="49"/>
      <c r="CH67" s="49"/>
      <c r="CI67" s="49"/>
      <c r="CJ67" s="49"/>
      <c r="CK67" s="49"/>
      <c r="CL67" s="49"/>
      <c r="CM67" s="49"/>
      <c r="CN67" s="49"/>
      <c r="CO67" s="49"/>
      <c r="CP67" s="49"/>
      <c r="CQ67" s="49"/>
      <c r="CR67" s="49"/>
      <c r="CS67" s="49"/>
      <c r="CT67" s="49"/>
      <c r="CU67" s="49"/>
      <c r="CV67" s="49"/>
      <c r="CW67" s="49"/>
      <c r="CX67" s="49"/>
      <c r="CY67" s="19">
        <f t="shared" si="6"/>
        <v>48.548387096774192</v>
      </c>
    </row>
    <row r="68" spans="1:103" s="20" customFormat="1" ht="28.5" customHeight="1">
      <c r="A68" s="136" t="s">
        <v>92</v>
      </c>
      <c r="B68" s="136"/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57" t="s">
        <v>154</v>
      </c>
      <c r="AG68" s="57"/>
      <c r="AH68" s="57"/>
      <c r="AI68" s="57"/>
      <c r="AJ68" s="57"/>
      <c r="AK68" s="57"/>
      <c r="AL68" s="47" t="s">
        <v>89</v>
      </c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8">
        <f>BB69</f>
        <v>62000</v>
      </c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9">
        <f>BX69</f>
        <v>30100</v>
      </c>
      <c r="BY68" s="49"/>
      <c r="BZ68" s="49"/>
      <c r="CA68" s="49"/>
      <c r="CB68" s="49"/>
      <c r="CC68" s="49"/>
      <c r="CD68" s="49"/>
      <c r="CE68" s="49"/>
      <c r="CF68" s="49">
        <f>BB68-BX68</f>
        <v>31900</v>
      </c>
      <c r="CG68" s="49"/>
      <c r="CH68" s="49"/>
      <c r="CI68" s="49"/>
      <c r="CJ68" s="49"/>
      <c r="CK68" s="49"/>
      <c r="CL68" s="49"/>
      <c r="CM68" s="49"/>
      <c r="CN68" s="49"/>
      <c r="CO68" s="49"/>
      <c r="CP68" s="49"/>
      <c r="CQ68" s="49"/>
      <c r="CR68" s="49"/>
      <c r="CS68" s="49"/>
      <c r="CT68" s="49"/>
      <c r="CU68" s="49"/>
      <c r="CV68" s="49"/>
      <c r="CW68" s="49"/>
      <c r="CX68" s="49"/>
      <c r="CY68" s="19">
        <f t="shared" si="6"/>
        <v>48.548387096774192</v>
      </c>
    </row>
    <row r="69" spans="1:103" s="19" customFormat="1" ht="28.5" customHeight="1">
      <c r="A69" s="136" t="s">
        <v>207</v>
      </c>
      <c r="B69" s="136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57" t="s">
        <v>154</v>
      </c>
      <c r="AG69" s="57"/>
      <c r="AH69" s="57"/>
      <c r="AI69" s="57"/>
      <c r="AJ69" s="57"/>
      <c r="AK69" s="57"/>
      <c r="AL69" s="47" t="s">
        <v>91</v>
      </c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8">
        <v>62000</v>
      </c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9">
        <v>30100</v>
      </c>
      <c r="BY69" s="49"/>
      <c r="BZ69" s="49"/>
      <c r="CA69" s="49"/>
      <c r="CB69" s="49"/>
      <c r="CC69" s="49"/>
      <c r="CD69" s="49"/>
      <c r="CE69" s="49"/>
      <c r="CF69" s="49">
        <f t="shared" ref="CF69" si="15">BB69-BX69</f>
        <v>31900</v>
      </c>
      <c r="CG69" s="49"/>
      <c r="CH69" s="49"/>
      <c r="CI69" s="49"/>
      <c r="CJ69" s="49"/>
      <c r="CK69" s="49"/>
      <c r="CL69" s="49"/>
      <c r="CM69" s="49"/>
      <c r="CN69" s="49"/>
      <c r="CO69" s="49"/>
      <c r="CP69" s="49"/>
      <c r="CQ69" s="49"/>
      <c r="CR69" s="49"/>
      <c r="CS69" s="49"/>
      <c r="CT69" s="49"/>
      <c r="CU69" s="49"/>
      <c r="CV69" s="49"/>
      <c r="CW69" s="49"/>
      <c r="CX69" s="49"/>
      <c r="CY69" s="19">
        <f t="shared" si="6"/>
        <v>48.548387096774192</v>
      </c>
    </row>
    <row r="70" spans="1:103" s="19" customFormat="1" ht="30" customHeight="1">
      <c r="A70" s="78" t="s">
        <v>42</v>
      </c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57" t="s">
        <v>154</v>
      </c>
      <c r="AG70" s="57"/>
      <c r="AH70" s="57"/>
      <c r="AI70" s="57"/>
      <c r="AJ70" s="57"/>
      <c r="AK70" s="57"/>
      <c r="AL70" s="57" t="s">
        <v>43</v>
      </c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61">
        <f>BB71+BB83</f>
        <v>856400</v>
      </c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2">
        <f>BX71+BX83</f>
        <v>707432.56</v>
      </c>
      <c r="BY70" s="62"/>
      <c r="BZ70" s="62"/>
      <c r="CA70" s="62"/>
      <c r="CB70" s="62"/>
      <c r="CC70" s="62"/>
      <c r="CD70" s="62"/>
      <c r="CE70" s="62"/>
      <c r="CF70" s="62">
        <f>BB70-BX70</f>
        <v>148967.43999999994</v>
      </c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/>
      <c r="CT70" s="62"/>
      <c r="CU70" s="62"/>
      <c r="CV70" s="62"/>
      <c r="CW70" s="62"/>
      <c r="CX70" s="62"/>
      <c r="CY70" s="19">
        <f t="shared" si="6"/>
        <v>82.605390004670724</v>
      </c>
    </row>
    <row r="71" spans="1:103" s="19" customFormat="1" ht="42" customHeight="1">
      <c r="A71" s="137" t="s">
        <v>44</v>
      </c>
      <c r="B71" s="137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57" t="s">
        <v>154</v>
      </c>
      <c r="AG71" s="57"/>
      <c r="AH71" s="57"/>
      <c r="AI71" s="57"/>
      <c r="AJ71" s="57"/>
      <c r="AK71" s="57"/>
      <c r="AL71" s="57" t="s">
        <v>45</v>
      </c>
      <c r="AM71" s="57"/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61">
        <f>BB75+BB80</f>
        <v>969200</v>
      </c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2">
        <f>BX75+BX80</f>
        <v>820232.56</v>
      </c>
      <c r="BY71" s="62"/>
      <c r="BZ71" s="62"/>
      <c r="CA71" s="62"/>
      <c r="CB71" s="62"/>
      <c r="CC71" s="62"/>
      <c r="CD71" s="62"/>
      <c r="CE71" s="62"/>
      <c r="CF71" s="62">
        <f t="shared" ref="CF71:CF78" si="16">BB71-BX71</f>
        <v>148967.43999999994</v>
      </c>
      <c r="CG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/>
      <c r="CT71" s="62"/>
      <c r="CU71" s="62"/>
      <c r="CV71" s="62"/>
      <c r="CW71" s="62"/>
      <c r="CX71" s="62"/>
      <c r="CY71" s="19">
        <f t="shared" si="6"/>
        <v>84.629855550969879</v>
      </c>
    </row>
    <row r="72" spans="1:103" s="19" customFormat="1" ht="77.25" hidden="1" customHeight="1">
      <c r="A72" s="60" t="s">
        <v>46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57" t="s">
        <v>154</v>
      </c>
      <c r="AG72" s="57"/>
      <c r="AH72" s="57"/>
      <c r="AI72" s="57"/>
      <c r="AJ72" s="57"/>
      <c r="AK72" s="57"/>
      <c r="AL72" s="57" t="s">
        <v>47</v>
      </c>
      <c r="AM72" s="57"/>
      <c r="AN72" s="57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61" t="str">
        <f>BB73</f>
        <v>-</v>
      </c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2">
        <f>BX73</f>
        <v>0</v>
      </c>
      <c r="BY72" s="62"/>
      <c r="BZ72" s="62"/>
      <c r="CA72" s="62"/>
      <c r="CB72" s="62"/>
      <c r="CC72" s="62"/>
      <c r="CD72" s="62"/>
      <c r="CE72" s="62"/>
      <c r="CF72" s="62" t="e">
        <f t="shared" si="16"/>
        <v>#VALUE!</v>
      </c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  <c r="CV72" s="62"/>
      <c r="CW72" s="62"/>
      <c r="CX72" s="62"/>
      <c r="CY72" s="19" t="e">
        <f t="shared" si="6"/>
        <v>#VALUE!</v>
      </c>
    </row>
    <row r="73" spans="1:103" s="19" customFormat="1" ht="77.25" hidden="1" customHeight="1">
      <c r="A73" s="53" t="s">
        <v>48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47" t="s">
        <v>154</v>
      </c>
      <c r="AG73" s="47"/>
      <c r="AH73" s="47"/>
      <c r="AI73" s="47"/>
      <c r="AJ73" s="47"/>
      <c r="AK73" s="47"/>
      <c r="AL73" s="47" t="s">
        <v>49</v>
      </c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8" t="str">
        <f>BB74</f>
        <v>-</v>
      </c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9"/>
      <c r="BY73" s="49"/>
      <c r="BZ73" s="49"/>
      <c r="CA73" s="49"/>
      <c r="CB73" s="49"/>
      <c r="CC73" s="49"/>
      <c r="CD73" s="49"/>
      <c r="CE73" s="49"/>
      <c r="CF73" s="62" t="e">
        <f t="shared" si="16"/>
        <v>#VALUE!</v>
      </c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  <c r="CT73" s="62"/>
      <c r="CU73" s="62"/>
      <c r="CV73" s="62"/>
      <c r="CW73" s="62"/>
      <c r="CX73" s="62"/>
      <c r="CY73" s="19" t="e">
        <f t="shared" si="6"/>
        <v>#VALUE!</v>
      </c>
    </row>
    <row r="74" spans="1:103" s="19" customFormat="1" ht="77.25" hidden="1" customHeight="1">
      <c r="A74" s="53" t="s">
        <v>50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47" t="s">
        <v>154</v>
      </c>
      <c r="AG74" s="47"/>
      <c r="AH74" s="47"/>
      <c r="AI74" s="47"/>
      <c r="AJ74" s="47"/>
      <c r="AK74" s="47"/>
      <c r="AL74" s="47" t="s">
        <v>51</v>
      </c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8" t="s">
        <v>28</v>
      </c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9"/>
      <c r="BY74" s="49"/>
      <c r="BZ74" s="49"/>
      <c r="CA74" s="49"/>
      <c r="CB74" s="49"/>
      <c r="CC74" s="49"/>
      <c r="CD74" s="49"/>
      <c r="CE74" s="49"/>
      <c r="CF74" s="62" t="e">
        <f t="shared" si="16"/>
        <v>#VALUE!</v>
      </c>
      <c r="CG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/>
      <c r="CT74" s="62"/>
      <c r="CU74" s="62"/>
      <c r="CV74" s="62"/>
      <c r="CW74" s="62"/>
      <c r="CX74" s="62"/>
      <c r="CY74" s="19" t="e">
        <f t="shared" si="6"/>
        <v>#VALUE!</v>
      </c>
    </row>
    <row r="75" spans="1:103" s="19" customFormat="1" ht="33" customHeight="1">
      <c r="A75" s="60" t="s">
        <v>52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57" t="s">
        <v>154</v>
      </c>
      <c r="AG75" s="57"/>
      <c r="AH75" s="57"/>
      <c r="AI75" s="57"/>
      <c r="AJ75" s="57"/>
      <c r="AK75" s="57"/>
      <c r="AL75" s="57" t="s">
        <v>257</v>
      </c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61">
        <f>BB78+BB76</f>
        <v>520200</v>
      </c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2">
        <f>BX78+BX76</f>
        <v>371232.56</v>
      </c>
      <c r="BY75" s="62"/>
      <c r="BZ75" s="62"/>
      <c r="CA75" s="62"/>
      <c r="CB75" s="62"/>
      <c r="CC75" s="62"/>
      <c r="CD75" s="62"/>
      <c r="CE75" s="62"/>
      <c r="CF75" s="62">
        <f>BB75-BX75</f>
        <v>148967.44</v>
      </c>
      <c r="CG75" s="62"/>
      <c r="CH75" s="62"/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/>
      <c r="CT75" s="62"/>
      <c r="CU75" s="62"/>
      <c r="CV75" s="62"/>
      <c r="CW75" s="62"/>
      <c r="CX75" s="62"/>
      <c r="CY75" s="19">
        <f t="shared" si="6"/>
        <v>71.363429450211456</v>
      </c>
    </row>
    <row r="76" spans="1:103" s="20" customFormat="1" ht="41.25" customHeight="1">
      <c r="A76" s="60" t="s">
        <v>84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57" t="s">
        <v>154</v>
      </c>
      <c r="AG76" s="57"/>
      <c r="AH76" s="57"/>
      <c r="AI76" s="57"/>
      <c r="AJ76" s="57"/>
      <c r="AK76" s="57"/>
      <c r="AL76" s="57" t="s">
        <v>255</v>
      </c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61">
        <f>BB77</f>
        <v>200</v>
      </c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2">
        <f>BX77</f>
        <v>200</v>
      </c>
      <c r="BY76" s="62"/>
      <c r="BZ76" s="62"/>
      <c r="CA76" s="62"/>
      <c r="CB76" s="62"/>
      <c r="CC76" s="62"/>
      <c r="CD76" s="62"/>
      <c r="CE76" s="62"/>
      <c r="CF76" s="62" t="s">
        <v>28</v>
      </c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/>
      <c r="CT76" s="62"/>
      <c r="CU76" s="62"/>
      <c r="CV76" s="62"/>
      <c r="CW76" s="62"/>
      <c r="CX76" s="62"/>
      <c r="CY76" s="20">
        <f t="shared" ref="CY76:CY77" si="17">BX76/BB76*100</f>
        <v>100</v>
      </c>
    </row>
    <row r="77" spans="1:103" s="19" customFormat="1" ht="45" customHeight="1">
      <c r="A77" s="53" t="s">
        <v>208</v>
      </c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47" t="s">
        <v>154</v>
      </c>
      <c r="AG77" s="47"/>
      <c r="AH77" s="47"/>
      <c r="AI77" s="47"/>
      <c r="AJ77" s="47"/>
      <c r="AK77" s="47"/>
      <c r="AL77" s="47" t="s">
        <v>256</v>
      </c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8">
        <v>200</v>
      </c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9">
        <v>200</v>
      </c>
      <c r="BY77" s="49"/>
      <c r="BZ77" s="49"/>
      <c r="CA77" s="49"/>
      <c r="CB77" s="49"/>
      <c r="CC77" s="49"/>
      <c r="CD77" s="49"/>
      <c r="CE77" s="49"/>
      <c r="CF77" s="49" t="s">
        <v>28</v>
      </c>
      <c r="CG77" s="49"/>
      <c r="CH77" s="49"/>
      <c r="CI77" s="49"/>
      <c r="CJ77" s="49"/>
      <c r="CK77" s="49"/>
      <c r="CL77" s="49"/>
      <c r="CM77" s="49"/>
      <c r="CN77" s="49"/>
      <c r="CO77" s="49"/>
      <c r="CP77" s="49"/>
      <c r="CQ77" s="49"/>
      <c r="CR77" s="49"/>
      <c r="CS77" s="49"/>
      <c r="CT77" s="49"/>
      <c r="CU77" s="49"/>
      <c r="CV77" s="49"/>
      <c r="CW77" s="49"/>
      <c r="CX77" s="49"/>
      <c r="CY77" s="19">
        <f t="shared" si="17"/>
        <v>100</v>
      </c>
    </row>
    <row r="78" spans="1:103" s="19" customFormat="1" ht="42.75" customHeight="1">
      <c r="A78" s="53" t="s">
        <v>53</v>
      </c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47" t="s">
        <v>154</v>
      </c>
      <c r="AG78" s="47"/>
      <c r="AH78" s="47"/>
      <c r="AI78" s="47"/>
      <c r="AJ78" s="47"/>
      <c r="AK78" s="47"/>
      <c r="AL78" s="47" t="s">
        <v>253</v>
      </c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8">
        <f>BB79</f>
        <v>520000</v>
      </c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9">
        <f>BX79</f>
        <v>371032.56</v>
      </c>
      <c r="BY78" s="49"/>
      <c r="BZ78" s="49"/>
      <c r="CA78" s="49"/>
      <c r="CB78" s="49"/>
      <c r="CC78" s="49"/>
      <c r="CD78" s="49"/>
      <c r="CE78" s="49"/>
      <c r="CF78" s="49">
        <f t="shared" si="16"/>
        <v>148967.44</v>
      </c>
      <c r="CG78" s="49"/>
      <c r="CH78" s="49"/>
      <c r="CI78" s="49"/>
      <c r="CJ78" s="49"/>
      <c r="CK78" s="49"/>
      <c r="CL78" s="49"/>
      <c r="CM78" s="49"/>
      <c r="CN78" s="49"/>
      <c r="CO78" s="49"/>
      <c r="CP78" s="49"/>
      <c r="CQ78" s="49"/>
      <c r="CR78" s="49"/>
      <c r="CS78" s="49"/>
      <c r="CT78" s="49"/>
      <c r="CU78" s="49"/>
      <c r="CV78" s="49"/>
      <c r="CW78" s="49"/>
      <c r="CX78" s="49"/>
      <c r="CY78" s="19">
        <f t="shared" si="6"/>
        <v>71.352415384615384</v>
      </c>
    </row>
    <row r="79" spans="1:103" s="19" customFormat="1" ht="47.25" customHeight="1">
      <c r="A79" s="53" t="s">
        <v>209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47" t="s">
        <v>154</v>
      </c>
      <c r="AG79" s="47"/>
      <c r="AH79" s="47"/>
      <c r="AI79" s="47"/>
      <c r="AJ79" s="47"/>
      <c r="AK79" s="47"/>
      <c r="AL79" s="47" t="s">
        <v>254</v>
      </c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8">
        <v>520000</v>
      </c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9">
        <v>371032.56</v>
      </c>
      <c r="BY79" s="49"/>
      <c r="BZ79" s="49"/>
      <c r="CA79" s="49"/>
      <c r="CB79" s="49"/>
      <c r="CC79" s="49"/>
      <c r="CD79" s="49"/>
      <c r="CE79" s="49"/>
      <c r="CF79" s="49">
        <f>BB79-BX79</f>
        <v>148967.44</v>
      </c>
      <c r="CG79" s="49"/>
      <c r="CH79" s="49"/>
      <c r="CI79" s="49"/>
      <c r="CJ79" s="49"/>
      <c r="CK79" s="49"/>
      <c r="CL79" s="49"/>
      <c r="CM79" s="49"/>
      <c r="CN79" s="49"/>
      <c r="CO79" s="49"/>
      <c r="CP79" s="49"/>
      <c r="CQ79" s="49"/>
      <c r="CR79" s="49"/>
      <c r="CS79" s="49"/>
      <c r="CT79" s="49"/>
      <c r="CU79" s="49"/>
      <c r="CV79" s="49"/>
      <c r="CW79" s="49"/>
      <c r="CX79" s="49"/>
      <c r="CY79" s="19">
        <f t="shared" si="6"/>
        <v>71.352415384615384</v>
      </c>
    </row>
    <row r="80" spans="1:103" s="28" customFormat="1" ht="32.25" customHeight="1">
      <c r="A80" s="54" t="s">
        <v>276</v>
      </c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6"/>
      <c r="AF80" s="57" t="s">
        <v>154</v>
      </c>
      <c r="AG80" s="57"/>
      <c r="AH80" s="57"/>
      <c r="AI80" s="57"/>
      <c r="AJ80" s="57"/>
      <c r="AK80" s="57"/>
      <c r="AL80" s="57" t="s">
        <v>315</v>
      </c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8">
        <f t="shared" ref="BB80" si="18">BB81</f>
        <v>449000</v>
      </c>
      <c r="BC80" s="58"/>
      <c r="BD80" s="58"/>
      <c r="BE80" s="58"/>
      <c r="BF80" s="58"/>
      <c r="BG80" s="58"/>
      <c r="BH80" s="58"/>
      <c r="BI80" s="58"/>
      <c r="BJ80" s="58"/>
      <c r="BK80" s="58"/>
      <c r="BL80" s="58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9">
        <f t="shared" ref="BX80:BX81" si="19">BX81</f>
        <v>449000</v>
      </c>
      <c r="BY80" s="59"/>
      <c r="BZ80" s="59"/>
      <c r="CA80" s="59"/>
      <c r="CB80" s="59"/>
      <c r="CC80" s="59"/>
      <c r="CD80" s="59"/>
      <c r="CE80" s="59"/>
      <c r="CF80" s="59">
        <f>BB80</f>
        <v>449000</v>
      </c>
      <c r="CG80" s="59"/>
      <c r="CH80" s="59"/>
      <c r="CI80" s="59"/>
      <c r="CJ80" s="59"/>
      <c r="CK80" s="59"/>
      <c r="CL80" s="59"/>
      <c r="CM80" s="59"/>
      <c r="CN80" s="59"/>
      <c r="CO80" s="59"/>
      <c r="CP80" s="59"/>
      <c r="CQ80" s="59"/>
      <c r="CR80" s="59"/>
      <c r="CS80" s="59"/>
      <c r="CT80" s="59"/>
      <c r="CU80" s="59"/>
      <c r="CV80" s="59"/>
      <c r="CW80" s="59"/>
      <c r="CX80" s="59"/>
      <c r="CY80" s="28">
        <f t="shared" ref="CY80:CY82" si="20">BX80/BB80*100</f>
        <v>100</v>
      </c>
    </row>
    <row r="81" spans="1:103" s="26" customFormat="1" ht="28.5" customHeight="1">
      <c r="A81" s="50" t="s">
        <v>277</v>
      </c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47" t="s">
        <v>154</v>
      </c>
      <c r="AG81" s="47"/>
      <c r="AH81" s="47"/>
      <c r="AI81" s="47"/>
      <c r="AJ81" s="47"/>
      <c r="AK81" s="47"/>
      <c r="AL81" s="47" t="s">
        <v>314</v>
      </c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51">
        <f>BB82</f>
        <v>449000</v>
      </c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2">
        <f t="shared" si="19"/>
        <v>449000</v>
      </c>
      <c r="BY81" s="52"/>
      <c r="BZ81" s="52"/>
      <c r="CA81" s="52"/>
      <c r="CB81" s="52"/>
      <c r="CC81" s="52"/>
      <c r="CD81" s="52"/>
      <c r="CE81" s="52"/>
      <c r="CF81" s="52">
        <f>BB81</f>
        <v>449000</v>
      </c>
      <c r="CG81" s="52"/>
      <c r="CH81" s="52"/>
      <c r="CI81" s="52"/>
      <c r="CJ81" s="52"/>
      <c r="CK81" s="52"/>
      <c r="CL81" s="52"/>
      <c r="CM81" s="52"/>
      <c r="CN81" s="52"/>
      <c r="CO81" s="52"/>
      <c r="CP81" s="52"/>
      <c r="CQ81" s="52"/>
      <c r="CR81" s="52"/>
      <c r="CS81" s="52"/>
      <c r="CT81" s="52"/>
      <c r="CU81" s="52"/>
      <c r="CV81" s="52"/>
      <c r="CW81" s="52"/>
      <c r="CX81" s="52"/>
      <c r="CY81" s="26">
        <f t="shared" si="20"/>
        <v>100</v>
      </c>
    </row>
    <row r="82" spans="1:103" s="26" customFormat="1" ht="33.75" customHeight="1">
      <c r="A82" s="53" t="s">
        <v>278</v>
      </c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47" t="s">
        <v>154</v>
      </c>
      <c r="AG82" s="47"/>
      <c r="AH82" s="47"/>
      <c r="AI82" s="47"/>
      <c r="AJ82" s="47"/>
      <c r="AK82" s="47"/>
      <c r="AL82" s="47" t="s">
        <v>313</v>
      </c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51">
        <v>449000</v>
      </c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2">
        <v>449000</v>
      </c>
      <c r="BY82" s="52"/>
      <c r="BZ82" s="52"/>
      <c r="CA82" s="52"/>
      <c r="CB82" s="52"/>
      <c r="CC82" s="52"/>
      <c r="CD82" s="52"/>
      <c r="CE82" s="52"/>
      <c r="CF82" s="52">
        <f>BB82</f>
        <v>449000</v>
      </c>
      <c r="CG82" s="52"/>
      <c r="CH82" s="52"/>
      <c r="CI82" s="52"/>
      <c r="CJ82" s="52"/>
      <c r="CK82" s="52"/>
      <c r="CL82" s="52"/>
      <c r="CM82" s="52"/>
      <c r="CN82" s="52"/>
      <c r="CO82" s="52"/>
      <c r="CP82" s="52"/>
      <c r="CQ82" s="52"/>
      <c r="CR82" s="52"/>
      <c r="CS82" s="52"/>
      <c r="CT82" s="52"/>
      <c r="CU82" s="52"/>
      <c r="CV82" s="52"/>
      <c r="CW82" s="52"/>
      <c r="CX82" s="52"/>
      <c r="CY82" s="26">
        <f t="shared" si="20"/>
        <v>100</v>
      </c>
    </row>
    <row r="83" spans="1:103" s="26" customFormat="1" ht="42.75" customHeight="1">
      <c r="A83" s="144" t="s">
        <v>265</v>
      </c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144"/>
      <c r="Z83" s="144"/>
      <c r="AA83" s="144"/>
      <c r="AB83" s="144"/>
      <c r="AC83" s="144"/>
      <c r="AD83" s="144"/>
      <c r="AE83" s="144"/>
      <c r="AF83" s="82" t="s">
        <v>154</v>
      </c>
      <c r="AG83" s="82"/>
      <c r="AH83" s="82"/>
      <c r="AI83" s="82"/>
      <c r="AJ83" s="82"/>
      <c r="AK83" s="82"/>
      <c r="AL83" s="82" t="s">
        <v>266</v>
      </c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58">
        <f>BB84</f>
        <v>-112800</v>
      </c>
      <c r="BC83" s="58"/>
      <c r="BD83" s="58"/>
      <c r="BE83" s="58"/>
      <c r="BF83" s="58"/>
      <c r="BG83" s="58"/>
      <c r="BH83" s="58"/>
      <c r="BI83" s="58"/>
      <c r="BJ83" s="58"/>
      <c r="BK83" s="58"/>
      <c r="BL83" s="58"/>
      <c r="BM83" s="58"/>
      <c r="BN83" s="58"/>
      <c r="BO83" s="58"/>
      <c r="BP83" s="58"/>
      <c r="BQ83" s="58"/>
      <c r="BR83" s="58"/>
      <c r="BS83" s="58"/>
      <c r="BT83" s="58"/>
      <c r="BU83" s="58"/>
      <c r="BV83" s="58"/>
      <c r="BW83" s="58"/>
      <c r="BX83" s="59">
        <f>BX84</f>
        <v>-112800</v>
      </c>
      <c r="BY83" s="59"/>
      <c r="BZ83" s="59"/>
      <c r="CA83" s="59"/>
      <c r="CB83" s="59"/>
      <c r="CC83" s="59"/>
      <c r="CD83" s="59"/>
      <c r="CE83" s="59"/>
      <c r="CF83" s="59">
        <v>112800</v>
      </c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9"/>
      <c r="CW83" s="59"/>
      <c r="CX83" s="59"/>
      <c r="CY83" s="26">
        <f t="shared" si="6"/>
        <v>100</v>
      </c>
    </row>
    <row r="84" spans="1:103" s="26" customFormat="1" ht="42.75" customHeight="1">
      <c r="A84" s="143" t="s">
        <v>267</v>
      </c>
      <c r="B84" s="143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  <c r="AF84" s="76" t="s">
        <v>154</v>
      </c>
      <c r="AG84" s="76"/>
      <c r="AH84" s="76"/>
      <c r="AI84" s="76"/>
      <c r="AJ84" s="76"/>
      <c r="AK84" s="76"/>
      <c r="AL84" s="76" t="s">
        <v>268</v>
      </c>
      <c r="AM84" s="76"/>
      <c r="AN84" s="76"/>
      <c r="AO84" s="76"/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51">
        <f>BB85</f>
        <v>-112800</v>
      </c>
      <c r="BC84" s="51"/>
      <c r="BD84" s="51"/>
      <c r="BE84" s="51"/>
      <c r="BF84" s="51"/>
      <c r="BG84" s="51"/>
      <c r="BH84" s="51"/>
      <c r="BI84" s="51"/>
      <c r="BJ84" s="51"/>
      <c r="BK84" s="51"/>
      <c r="BL84" s="51"/>
      <c r="BM84" s="51"/>
      <c r="BN84" s="51"/>
      <c r="BO84" s="51"/>
      <c r="BP84" s="51"/>
      <c r="BQ84" s="51"/>
      <c r="BR84" s="51"/>
      <c r="BS84" s="51"/>
      <c r="BT84" s="51"/>
      <c r="BU84" s="51"/>
      <c r="BV84" s="51"/>
      <c r="BW84" s="51"/>
      <c r="BX84" s="52">
        <f>BX85</f>
        <v>-112800</v>
      </c>
      <c r="BY84" s="52"/>
      <c r="BZ84" s="52"/>
      <c r="CA84" s="52"/>
      <c r="CB84" s="52"/>
      <c r="CC84" s="52"/>
      <c r="CD84" s="52"/>
      <c r="CE84" s="52"/>
      <c r="CF84" s="52" t="s">
        <v>28</v>
      </c>
      <c r="CG84" s="52"/>
      <c r="CH84" s="52"/>
      <c r="CI84" s="52"/>
      <c r="CJ84" s="52"/>
      <c r="CK84" s="52"/>
      <c r="CL84" s="52"/>
      <c r="CM84" s="52"/>
      <c r="CN84" s="52"/>
      <c r="CO84" s="52"/>
      <c r="CP84" s="52"/>
      <c r="CQ84" s="52"/>
      <c r="CR84" s="52"/>
      <c r="CS84" s="52"/>
      <c r="CT84" s="52"/>
      <c r="CU84" s="52"/>
      <c r="CV84" s="52"/>
      <c r="CW84" s="52"/>
      <c r="CX84" s="52"/>
      <c r="CY84" s="26">
        <f t="shared" ref="CY84:CY85" si="21">BX84/BB84*100</f>
        <v>100</v>
      </c>
    </row>
    <row r="85" spans="1:103" s="26" customFormat="1" ht="47.25" customHeight="1">
      <c r="A85" s="143" t="s">
        <v>264</v>
      </c>
      <c r="B85" s="143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  <c r="AF85" s="76" t="s">
        <v>154</v>
      </c>
      <c r="AG85" s="76"/>
      <c r="AH85" s="76"/>
      <c r="AI85" s="76"/>
      <c r="AJ85" s="76"/>
      <c r="AK85" s="76"/>
      <c r="AL85" s="76" t="s">
        <v>260</v>
      </c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51">
        <v>-112800</v>
      </c>
      <c r="BC85" s="51"/>
      <c r="BD85" s="51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  <c r="BP85" s="51"/>
      <c r="BQ85" s="51"/>
      <c r="BR85" s="51"/>
      <c r="BS85" s="51"/>
      <c r="BT85" s="51"/>
      <c r="BU85" s="51"/>
      <c r="BV85" s="51"/>
      <c r="BW85" s="51"/>
      <c r="BX85" s="52">
        <v>-112800</v>
      </c>
      <c r="BY85" s="52"/>
      <c r="BZ85" s="52"/>
      <c r="CA85" s="52"/>
      <c r="CB85" s="52"/>
      <c r="CC85" s="52"/>
      <c r="CD85" s="52"/>
      <c r="CE85" s="52"/>
      <c r="CF85" s="52" t="s">
        <v>28</v>
      </c>
      <c r="CG85" s="52"/>
      <c r="CH85" s="52"/>
      <c r="CI85" s="52"/>
      <c r="CJ85" s="52"/>
      <c r="CK85" s="52"/>
      <c r="CL85" s="52"/>
      <c r="CM85" s="52"/>
      <c r="CN85" s="52"/>
      <c r="CO85" s="52"/>
      <c r="CP85" s="52"/>
      <c r="CQ85" s="52"/>
      <c r="CR85" s="52"/>
      <c r="CS85" s="52"/>
      <c r="CT85" s="52"/>
      <c r="CU85" s="52"/>
      <c r="CV85" s="52"/>
      <c r="CW85" s="52"/>
      <c r="CX85" s="52"/>
      <c r="CY85" s="26">
        <f t="shared" si="21"/>
        <v>100</v>
      </c>
    </row>
  </sheetData>
  <mergeCells count="459">
    <mergeCell ref="CF60:CX60"/>
    <mergeCell ref="A61:AE61"/>
    <mergeCell ref="AF61:AK61"/>
    <mergeCell ref="AL61:BA61"/>
    <mergeCell ref="BB61:BW61"/>
    <mergeCell ref="BX61:CE61"/>
    <mergeCell ref="CF61:CX61"/>
    <mergeCell ref="A58:AE58"/>
    <mergeCell ref="AF58:AK58"/>
    <mergeCell ref="AL58:BA58"/>
    <mergeCell ref="BB58:BW58"/>
    <mergeCell ref="BX58:CE58"/>
    <mergeCell ref="CF58:CX58"/>
    <mergeCell ref="A59:AE59"/>
    <mergeCell ref="AF59:AK59"/>
    <mergeCell ref="AL59:BA59"/>
    <mergeCell ref="BB59:BW59"/>
    <mergeCell ref="BX59:CE59"/>
    <mergeCell ref="CF59:CX59"/>
    <mergeCell ref="A26:AE26"/>
    <mergeCell ref="AF26:AK26"/>
    <mergeCell ref="AL26:BA26"/>
    <mergeCell ref="BB26:BW26"/>
    <mergeCell ref="BX26:CE26"/>
    <mergeCell ref="CF26:CX26"/>
    <mergeCell ref="A85:AE85"/>
    <mergeCell ref="AF85:AK85"/>
    <mergeCell ref="AL85:BA85"/>
    <mergeCell ref="BB85:BW85"/>
    <mergeCell ref="BX85:CE85"/>
    <mergeCell ref="CF85:CX85"/>
    <mergeCell ref="A62:AE62"/>
    <mergeCell ref="AF62:AK62"/>
    <mergeCell ref="AL62:BA62"/>
    <mergeCell ref="BB62:BW62"/>
    <mergeCell ref="BX62:CE62"/>
    <mergeCell ref="CF62:CX62"/>
    <mergeCell ref="A63:AE63"/>
    <mergeCell ref="AF63:AK63"/>
    <mergeCell ref="AL63:BA63"/>
    <mergeCell ref="BB63:BW63"/>
    <mergeCell ref="BX63:CE63"/>
    <mergeCell ref="CF63:CX63"/>
    <mergeCell ref="A28:AE28"/>
    <mergeCell ref="AF28:AK28"/>
    <mergeCell ref="CF31:CX31"/>
    <mergeCell ref="A36:AE36"/>
    <mergeCell ref="BB49:BW49"/>
    <mergeCell ref="BX55:CE55"/>
    <mergeCell ref="CF48:CX48"/>
    <mergeCell ref="CF52:CX52"/>
    <mergeCell ref="CF42:CX42"/>
    <mergeCell ref="CF50:CX50"/>
    <mergeCell ref="CF39:CX39"/>
    <mergeCell ref="CF46:CX46"/>
    <mergeCell ref="A55:AE55"/>
    <mergeCell ref="AF55:AK55"/>
    <mergeCell ref="A54:AE54"/>
    <mergeCell ref="CF37:CX37"/>
    <mergeCell ref="CF44:CX44"/>
    <mergeCell ref="BB46:BW46"/>
    <mergeCell ref="BB41:BW41"/>
    <mergeCell ref="AL43:BA43"/>
    <mergeCell ref="AL45:BA45"/>
    <mergeCell ref="BB45:BW45"/>
    <mergeCell ref="AL44:BA44"/>
    <mergeCell ref="BB44:BW44"/>
    <mergeCell ref="A84:AE84"/>
    <mergeCell ref="AF84:AK84"/>
    <mergeCell ref="AL84:BA84"/>
    <mergeCell ref="BB84:BW84"/>
    <mergeCell ref="BX84:CE84"/>
    <mergeCell ref="CF84:CX84"/>
    <mergeCell ref="A83:AE83"/>
    <mergeCell ref="AF83:AK83"/>
    <mergeCell ref="AL83:BA83"/>
    <mergeCell ref="BB83:BW83"/>
    <mergeCell ref="BX83:CE83"/>
    <mergeCell ref="CF83:CX83"/>
    <mergeCell ref="A75:AE75"/>
    <mergeCell ref="AF75:AK75"/>
    <mergeCell ref="BX73:CE73"/>
    <mergeCell ref="CF73:CX73"/>
    <mergeCell ref="BX79:CE79"/>
    <mergeCell ref="CF79:CX79"/>
    <mergeCell ref="A21:AE21"/>
    <mergeCell ref="AF21:AK21"/>
    <mergeCell ref="AL21:BA21"/>
    <mergeCell ref="BB23:BW23"/>
    <mergeCell ref="BX23:CE23"/>
    <mergeCell ref="CF23:CX23"/>
    <mergeCell ref="AF33:AK33"/>
    <mergeCell ref="AF39:AK39"/>
    <mergeCell ref="A40:AE40"/>
    <mergeCell ref="AF40:AK40"/>
    <mergeCell ref="CF29:CX29"/>
    <mergeCell ref="A27:AE27"/>
    <mergeCell ref="AF27:AK27"/>
    <mergeCell ref="AL27:BA27"/>
    <mergeCell ref="BB27:BW27"/>
    <mergeCell ref="BX27:CE27"/>
    <mergeCell ref="A64:AE64"/>
    <mergeCell ref="AF64:AK64"/>
    <mergeCell ref="CF22:CX22"/>
    <mergeCell ref="BB21:BW21"/>
    <mergeCell ref="BX21:CE21"/>
    <mergeCell ref="CF21:CX21"/>
    <mergeCell ref="BX28:CE28"/>
    <mergeCell ref="AL28:BA28"/>
    <mergeCell ref="BB34:BW34"/>
    <mergeCell ref="BX32:CE32"/>
    <mergeCell ref="CF32:CX32"/>
    <mergeCell ref="CF33:CX33"/>
    <mergeCell ref="BX34:CE34"/>
    <mergeCell ref="BX29:CE29"/>
    <mergeCell ref="BX31:CE31"/>
    <mergeCell ref="AL24:BA24"/>
    <mergeCell ref="BB24:BW24"/>
    <mergeCell ref="BX24:CE24"/>
    <mergeCell ref="CF24:CX24"/>
    <mergeCell ref="AL25:BA25"/>
    <mergeCell ref="BB25:BW25"/>
    <mergeCell ref="BX25:CE25"/>
    <mergeCell ref="AL30:BA30"/>
    <mergeCell ref="BB30:BW30"/>
    <mergeCell ref="BX30:CE30"/>
    <mergeCell ref="CF30:CX30"/>
    <mergeCell ref="BX56:CE56"/>
    <mergeCell ref="CF43:CX43"/>
    <mergeCell ref="CF56:CX56"/>
    <mergeCell ref="BX48:CE48"/>
    <mergeCell ref="BX53:CE53"/>
    <mergeCell ref="CF53:CX53"/>
    <mergeCell ref="CF49:CX49"/>
    <mergeCell ref="BX51:CE51"/>
    <mergeCell ref="CF51:CX51"/>
    <mergeCell ref="CF55:CX55"/>
    <mergeCell ref="BX52:CE52"/>
    <mergeCell ref="BX44:CE44"/>
    <mergeCell ref="BX50:CE50"/>
    <mergeCell ref="BX46:CE46"/>
    <mergeCell ref="BX43:CE43"/>
    <mergeCell ref="AF35:AK35"/>
    <mergeCell ref="AL37:BA37"/>
    <mergeCell ref="AL40:BA40"/>
    <mergeCell ref="AF36:AK36"/>
    <mergeCell ref="BB36:BW36"/>
    <mergeCell ref="BB51:BW51"/>
    <mergeCell ref="AL48:BA48"/>
    <mergeCell ref="AL46:BA46"/>
    <mergeCell ref="CF25:CX25"/>
    <mergeCell ref="BX39:CE39"/>
    <mergeCell ref="CF27:CX27"/>
    <mergeCell ref="BB42:BW42"/>
    <mergeCell ref="AL42:BA42"/>
    <mergeCell ref="CF34:CX34"/>
    <mergeCell ref="BX38:CE38"/>
    <mergeCell ref="CF28:CX28"/>
    <mergeCell ref="CF35:CX35"/>
    <mergeCell ref="BX36:CE36"/>
    <mergeCell ref="CF36:CX36"/>
    <mergeCell ref="AL36:BA36"/>
    <mergeCell ref="BX35:CE35"/>
    <mergeCell ref="AL35:BA35"/>
    <mergeCell ref="BB35:BW35"/>
    <mergeCell ref="AL73:BA73"/>
    <mergeCell ref="BB73:BW73"/>
    <mergeCell ref="AL74:BA74"/>
    <mergeCell ref="BB74:BW74"/>
    <mergeCell ref="A57:AE57"/>
    <mergeCell ref="AF54:AK54"/>
    <mergeCell ref="AL54:BA54"/>
    <mergeCell ref="AF51:AK51"/>
    <mergeCell ref="A45:AE45"/>
    <mergeCell ref="BB52:BW52"/>
    <mergeCell ref="AL53:BA53"/>
    <mergeCell ref="BB53:BW53"/>
    <mergeCell ref="AL51:BA51"/>
    <mergeCell ref="AF48:AK48"/>
    <mergeCell ref="A53:AE53"/>
    <mergeCell ref="AF53:AK53"/>
    <mergeCell ref="A66:AE66"/>
    <mergeCell ref="AF66:AK66"/>
    <mergeCell ref="AL66:BA66"/>
    <mergeCell ref="BB66:BW66"/>
    <mergeCell ref="A60:AE60"/>
    <mergeCell ref="AF60:AK60"/>
    <mergeCell ref="AL60:BA60"/>
    <mergeCell ref="BB60:BW60"/>
    <mergeCell ref="A68:AE68"/>
    <mergeCell ref="A73:AE73"/>
    <mergeCell ref="AF73:AK73"/>
    <mergeCell ref="A74:AE74"/>
    <mergeCell ref="AF74:AK74"/>
    <mergeCell ref="A69:AE69"/>
    <mergeCell ref="AF69:AK69"/>
    <mergeCell ref="A71:AE71"/>
    <mergeCell ref="AF71:AK71"/>
    <mergeCell ref="AF68:AK68"/>
    <mergeCell ref="AL75:BA75"/>
    <mergeCell ref="BB75:BW75"/>
    <mergeCell ref="BX74:CE74"/>
    <mergeCell ref="CF74:CX74"/>
    <mergeCell ref="AL78:BA78"/>
    <mergeCell ref="BB78:BW78"/>
    <mergeCell ref="BX78:CE78"/>
    <mergeCell ref="BX75:CE75"/>
    <mergeCell ref="CF78:CX78"/>
    <mergeCell ref="CF75:CX75"/>
    <mergeCell ref="A23:AE23"/>
    <mergeCell ref="AF23:AK23"/>
    <mergeCell ref="AL23:BA23"/>
    <mergeCell ref="A70:AE70"/>
    <mergeCell ref="AF70:AK70"/>
    <mergeCell ref="AL70:BA70"/>
    <mergeCell ref="A41:AE41"/>
    <mergeCell ref="AF41:AK41"/>
    <mergeCell ref="A51:AE51"/>
    <mergeCell ref="A49:AE49"/>
    <mergeCell ref="AF49:AK49"/>
    <mergeCell ref="A46:AE46"/>
    <mergeCell ref="AF46:AK46"/>
    <mergeCell ref="A48:AE48"/>
    <mergeCell ref="A42:AE42"/>
    <mergeCell ref="AF42:AK42"/>
    <mergeCell ref="A43:AE43"/>
    <mergeCell ref="AL52:BA52"/>
    <mergeCell ref="A24:AE24"/>
    <mergeCell ref="AF24:AK24"/>
    <mergeCell ref="A25:AE25"/>
    <mergeCell ref="AF25:AK25"/>
    <mergeCell ref="A32:AE32"/>
    <mergeCell ref="AL64:BA64"/>
    <mergeCell ref="A22:AE22"/>
    <mergeCell ref="AF22:AK22"/>
    <mergeCell ref="AL22:BA22"/>
    <mergeCell ref="AL18:BA18"/>
    <mergeCell ref="BB18:BW18"/>
    <mergeCell ref="BB17:BW17"/>
    <mergeCell ref="BX18:CE18"/>
    <mergeCell ref="A17:AE17"/>
    <mergeCell ref="AF17:AK17"/>
    <mergeCell ref="A18:AE18"/>
    <mergeCell ref="AF18:AK18"/>
    <mergeCell ref="A19:AE19"/>
    <mergeCell ref="AF19:AK19"/>
    <mergeCell ref="A20:AE20"/>
    <mergeCell ref="AF20:AK20"/>
    <mergeCell ref="BB22:BW22"/>
    <mergeCell ref="BX22:CE22"/>
    <mergeCell ref="CF18:CX18"/>
    <mergeCell ref="AL20:BA20"/>
    <mergeCell ref="BB20:BW20"/>
    <mergeCell ref="BX19:CE19"/>
    <mergeCell ref="CF19:CX19"/>
    <mergeCell ref="AL19:BA19"/>
    <mergeCell ref="BB19:BW19"/>
    <mergeCell ref="CF20:CX20"/>
    <mergeCell ref="BX17:CE17"/>
    <mergeCell ref="CF17:CX17"/>
    <mergeCell ref="AL17:BA17"/>
    <mergeCell ref="BX20:CE20"/>
    <mergeCell ref="BB13:BW13"/>
    <mergeCell ref="A14:AE14"/>
    <mergeCell ref="AF14:AK14"/>
    <mergeCell ref="AL14:BA14"/>
    <mergeCell ref="BB14:BW14"/>
    <mergeCell ref="A16:AE16"/>
    <mergeCell ref="A15:AE15"/>
    <mergeCell ref="AF15:AK16"/>
    <mergeCell ref="AL15:BA16"/>
    <mergeCell ref="BB15:BW16"/>
    <mergeCell ref="CH8:CY8"/>
    <mergeCell ref="CH9:CY9"/>
    <mergeCell ref="CC8:CF8"/>
    <mergeCell ref="A11:CR11"/>
    <mergeCell ref="A9:AF9"/>
    <mergeCell ref="CF57:CX57"/>
    <mergeCell ref="A12:AE12"/>
    <mergeCell ref="AF12:AK12"/>
    <mergeCell ref="AL12:BA12"/>
    <mergeCell ref="BB12:BW12"/>
    <mergeCell ref="BX12:CE12"/>
    <mergeCell ref="A8:AQ8"/>
    <mergeCell ref="AR8:BY8"/>
    <mergeCell ref="CH10:CY10"/>
    <mergeCell ref="CF12:CX12"/>
    <mergeCell ref="CF15:CX16"/>
    <mergeCell ref="CF13:CX13"/>
    <mergeCell ref="CF14:CX14"/>
    <mergeCell ref="BX15:CE16"/>
    <mergeCell ref="BX13:CE13"/>
    <mergeCell ref="BX14:CE14"/>
    <mergeCell ref="A13:AE13"/>
    <mergeCell ref="AF13:AK13"/>
    <mergeCell ref="AL13:BA13"/>
    <mergeCell ref="CH3:CY3"/>
    <mergeCell ref="CH4:CY4"/>
    <mergeCell ref="CH6:CY6"/>
    <mergeCell ref="S7:BY7"/>
    <mergeCell ref="CH7:CY7"/>
    <mergeCell ref="BT5:BV5"/>
    <mergeCell ref="CH5:CY5"/>
    <mergeCell ref="BO4:CF4"/>
    <mergeCell ref="AK5:AQ5"/>
    <mergeCell ref="AR5:BA5"/>
    <mergeCell ref="BP5:BS5"/>
    <mergeCell ref="AF57:AK57"/>
    <mergeCell ref="BB69:BW69"/>
    <mergeCell ref="BB54:BW54"/>
    <mergeCell ref="BB68:BW68"/>
    <mergeCell ref="AL57:BA57"/>
    <mergeCell ref="BB57:BW57"/>
    <mergeCell ref="AL56:BA56"/>
    <mergeCell ref="A72:AE72"/>
    <mergeCell ref="AF72:AK72"/>
    <mergeCell ref="AL72:BA72"/>
    <mergeCell ref="BB72:BW72"/>
    <mergeCell ref="A67:AE67"/>
    <mergeCell ref="AF67:AK67"/>
    <mergeCell ref="AL71:BA71"/>
    <mergeCell ref="BB71:BW71"/>
    <mergeCell ref="AL69:BA69"/>
    <mergeCell ref="AL68:BA68"/>
    <mergeCell ref="BB70:BW70"/>
    <mergeCell ref="BB64:BW64"/>
    <mergeCell ref="BB56:BW56"/>
    <mergeCell ref="A56:AE56"/>
    <mergeCell ref="AF56:AK56"/>
    <mergeCell ref="A65:AE65"/>
    <mergeCell ref="AF65:AK65"/>
    <mergeCell ref="BX72:CE72"/>
    <mergeCell ref="BX57:CE57"/>
    <mergeCell ref="BX67:CE67"/>
    <mergeCell ref="CF67:CX67"/>
    <mergeCell ref="AL67:BA67"/>
    <mergeCell ref="BB67:BW67"/>
    <mergeCell ref="CF72:CX72"/>
    <mergeCell ref="BX71:CE71"/>
    <mergeCell ref="CF71:CX71"/>
    <mergeCell ref="BX70:CE70"/>
    <mergeCell ref="CF70:CX70"/>
    <mergeCell ref="CF69:CX69"/>
    <mergeCell ref="CF68:CX68"/>
    <mergeCell ref="BX69:CE69"/>
    <mergeCell ref="BX68:CE68"/>
    <mergeCell ref="BX64:CE64"/>
    <mergeCell ref="CF64:CX64"/>
    <mergeCell ref="AL65:BA65"/>
    <mergeCell ref="BB65:BW65"/>
    <mergeCell ref="BX65:CE65"/>
    <mergeCell ref="CF65:CX65"/>
    <mergeCell ref="BX66:CE66"/>
    <mergeCell ref="CF66:CX66"/>
    <mergeCell ref="BX60:CE60"/>
    <mergeCell ref="BB39:BW39"/>
    <mergeCell ref="AL38:BA38"/>
    <mergeCell ref="BB38:BW38"/>
    <mergeCell ref="A29:AE29"/>
    <mergeCell ref="AF29:AK29"/>
    <mergeCell ref="AL29:BA29"/>
    <mergeCell ref="BB29:BW29"/>
    <mergeCell ref="A31:AE31"/>
    <mergeCell ref="AF31:AK31"/>
    <mergeCell ref="AL31:BA31"/>
    <mergeCell ref="A30:AE30"/>
    <mergeCell ref="AF30:AK30"/>
    <mergeCell ref="AF32:AK32"/>
    <mergeCell ref="AF37:AK37"/>
    <mergeCell ref="A38:AE38"/>
    <mergeCell ref="AF38:AK38"/>
    <mergeCell ref="A39:AE39"/>
    <mergeCell ref="AL34:BA34"/>
    <mergeCell ref="A33:AE33"/>
    <mergeCell ref="AL39:BA39"/>
    <mergeCell ref="A34:AE34"/>
    <mergeCell ref="AF34:AK34"/>
    <mergeCell ref="A37:AE37"/>
    <mergeCell ref="A35:AE35"/>
    <mergeCell ref="AL41:BA41"/>
    <mergeCell ref="BX41:CE41"/>
    <mergeCell ref="CF41:CX41"/>
    <mergeCell ref="BX40:CE40"/>
    <mergeCell ref="BX54:CE54"/>
    <mergeCell ref="CF54:CX54"/>
    <mergeCell ref="AF45:AK45"/>
    <mergeCell ref="A52:AE52"/>
    <mergeCell ref="AF52:AK52"/>
    <mergeCell ref="BX42:CE42"/>
    <mergeCell ref="AF44:AK44"/>
    <mergeCell ref="A50:AE50"/>
    <mergeCell ref="AF50:AK50"/>
    <mergeCell ref="BB48:BW48"/>
    <mergeCell ref="BB50:BW50"/>
    <mergeCell ref="AL49:BA49"/>
    <mergeCell ref="AL50:BA50"/>
    <mergeCell ref="AF43:AK43"/>
    <mergeCell ref="A44:AE44"/>
    <mergeCell ref="BB40:BW40"/>
    <mergeCell ref="A78:AE78"/>
    <mergeCell ref="AF78:AK78"/>
    <mergeCell ref="AL79:BA79"/>
    <mergeCell ref="BB79:BW79"/>
    <mergeCell ref="A79:AE79"/>
    <mergeCell ref="AF79:AK79"/>
    <mergeCell ref="BB2:CX2"/>
    <mergeCell ref="AL55:BA55"/>
    <mergeCell ref="BB55:BW55"/>
    <mergeCell ref="BX33:CE33"/>
    <mergeCell ref="CF38:CX38"/>
    <mergeCell ref="CF40:CX40"/>
    <mergeCell ref="CF45:CX45"/>
    <mergeCell ref="AL33:BA33"/>
    <mergeCell ref="BB33:BW33"/>
    <mergeCell ref="BX37:CE37"/>
    <mergeCell ref="BB43:BW43"/>
    <mergeCell ref="AL32:BA32"/>
    <mergeCell ref="BB32:BW32"/>
    <mergeCell ref="BB28:BW28"/>
    <mergeCell ref="BX45:CE45"/>
    <mergeCell ref="BX49:CE49"/>
    <mergeCell ref="BB31:BW31"/>
    <mergeCell ref="BB37:BW37"/>
    <mergeCell ref="A82:AE82"/>
    <mergeCell ref="AF82:AK82"/>
    <mergeCell ref="AL82:BA82"/>
    <mergeCell ref="BB82:BW82"/>
    <mergeCell ref="BX82:CE82"/>
    <mergeCell ref="CF82:CX82"/>
    <mergeCell ref="A80:AE80"/>
    <mergeCell ref="AF80:AK80"/>
    <mergeCell ref="AL80:BA80"/>
    <mergeCell ref="BB80:BW80"/>
    <mergeCell ref="BX80:CE80"/>
    <mergeCell ref="CF80:CX80"/>
    <mergeCell ref="A47:AE47"/>
    <mergeCell ref="AF47:AK47"/>
    <mergeCell ref="AL47:BA47"/>
    <mergeCell ref="BB47:BW47"/>
    <mergeCell ref="BX47:CE47"/>
    <mergeCell ref="CF47:CX47"/>
    <mergeCell ref="A81:AE81"/>
    <mergeCell ref="AF81:AK81"/>
    <mergeCell ref="AL81:BA81"/>
    <mergeCell ref="BB81:BW81"/>
    <mergeCell ref="BX81:CE81"/>
    <mergeCell ref="CF81:CX81"/>
    <mergeCell ref="A76:AE76"/>
    <mergeCell ref="AF76:AK76"/>
    <mergeCell ref="AL76:BA76"/>
    <mergeCell ref="BB76:BW76"/>
    <mergeCell ref="BX76:CE76"/>
    <mergeCell ref="CF76:CX76"/>
    <mergeCell ref="A77:AE77"/>
    <mergeCell ref="AF77:AK77"/>
    <mergeCell ref="AL77:BA77"/>
    <mergeCell ref="BB77:BW77"/>
    <mergeCell ref="BX77:CE77"/>
    <mergeCell ref="CF77:CX77"/>
  </mergeCells>
  <phoneticPr fontId="0" type="noConversion"/>
  <pageMargins left="0.90972222222222221" right="0.1902777777777778" top="0.25972222222222219" bottom="0.20972222222222223" header="0.19652777777777777" footer="0.51180555555555562"/>
  <pageSetup paperSize="9" scale="55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  <rowBreaks count="1" manualBreakCount="1">
    <brk id="30" max="10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Y63"/>
  <sheetViews>
    <sheetView view="pageBreakPreview" zoomScaleSheetLayoutView="100" workbookViewId="0">
      <selection activeCell="BW58" sqref="BW58:CG58"/>
    </sheetView>
  </sheetViews>
  <sheetFormatPr defaultColWidth="0.85546875" defaultRowHeight="11.25"/>
  <cols>
    <col min="1" max="28" width="0.85546875" style="5" customWidth="1"/>
    <col min="29" max="29" width="17.28515625" style="5" customWidth="1"/>
    <col min="30" max="30" width="0" style="5" hidden="1" customWidth="1"/>
    <col min="31" max="35" width="0.85546875" style="5" customWidth="1"/>
    <col min="36" max="36" width="2.42578125" style="5" customWidth="1"/>
    <col min="37" max="37" width="1.28515625" style="5" customWidth="1"/>
    <col min="38" max="38" width="1.7109375" style="5" customWidth="1"/>
    <col min="39" max="39" width="2.28515625" style="5" customWidth="1"/>
    <col min="40" max="40" width="3.7109375" style="5" customWidth="1"/>
    <col min="41" max="41" width="1.5703125" style="5" customWidth="1"/>
    <col min="42" max="42" width="2" style="5" customWidth="1"/>
    <col min="43" max="43" width="3" style="5" customWidth="1"/>
    <col min="44" max="44" width="11.5703125" style="5" customWidth="1"/>
    <col min="45" max="45" width="0" style="5" hidden="1" customWidth="1"/>
    <col min="46" max="61" width="0.85546875" style="5" customWidth="1"/>
    <col min="62" max="62" width="2.85546875" style="5" customWidth="1"/>
    <col min="63" max="73" width="0.85546875" style="5" customWidth="1"/>
    <col min="74" max="74" width="6.28515625" style="5" customWidth="1"/>
    <col min="75" max="78" width="0.85546875" style="5" customWidth="1"/>
    <col min="79" max="79" width="1.42578125" style="5" customWidth="1"/>
    <col min="80" max="84" width="0.85546875" style="5" customWidth="1"/>
    <col min="85" max="85" width="5.140625" style="5" customWidth="1"/>
    <col min="86" max="86" width="8.140625" style="7" hidden="1" customWidth="1"/>
    <col min="87" max="87" width="0.85546875" style="7" customWidth="1"/>
    <col min="88" max="88" width="1.5703125" style="7" customWidth="1"/>
    <col min="89" max="89" width="5.7109375" style="7" customWidth="1"/>
    <col min="90" max="90" width="0.85546875" style="7" customWidth="1"/>
    <col min="91" max="91" width="1.85546875" style="7" customWidth="1"/>
    <col min="92" max="92" width="1.7109375" style="7" customWidth="1"/>
    <col min="93" max="93" width="3.5703125" style="7" customWidth="1"/>
    <col min="94" max="94" width="2.28515625" style="7" customWidth="1"/>
    <col min="95" max="95" width="3.42578125" style="7" customWidth="1"/>
    <col min="96" max="96" width="1.7109375" style="7" customWidth="1"/>
    <col min="97" max="97" width="2.42578125" style="7" customWidth="1"/>
    <col min="98" max="98" width="2.140625" style="7" customWidth="1"/>
    <col min="99" max="99" width="2.7109375" style="7" customWidth="1"/>
    <col min="100" max="100" width="3.7109375" style="7" customWidth="1"/>
    <col min="101" max="101" width="1.85546875" style="7" customWidth="1"/>
    <col min="102" max="102" width="0.85546875" style="7" customWidth="1"/>
    <col min="103" max="103" width="2" style="7" customWidth="1"/>
    <col min="104" max="104" width="2.7109375" style="7" customWidth="1"/>
    <col min="105" max="106" width="0.85546875" style="7" customWidth="1"/>
    <col min="107" max="107" width="2.5703125" style="7" customWidth="1"/>
    <col min="108" max="108" width="0.85546875" style="7" customWidth="1"/>
    <col min="109" max="109" width="3.42578125" style="7" customWidth="1"/>
    <col min="110" max="111" width="0.85546875" style="7" customWidth="1"/>
    <col min="112" max="112" width="3.28515625" style="7" customWidth="1"/>
    <col min="113" max="16384" width="0.85546875" style="7"/>
  </cols>
  <sheetData>
    <row r="1" spans="1:129">
      <c r="CG1" s="6" t="s">
        <v>54</v>
      </c>
    </row>
    <row r="2" spans="1:129" ht="12.75">
      <c r="A2" s="179" t="s">
        <v>55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F2" s="179"/>
      <c r="BG2" s="179"/>
      <c r="BH2" s="179"/>
      <c r="BI2" s="179"/>
      <c r="BJ2" s="179"/>
      <c r="BK2" s="179"/>
      <c r="BL2" s="179"/>
      <c r="BM2" s="179"/>
      <c r="BN2" s="179"/>
      <c r="BO2" s="179"/>
      <c r="BP2" s="179"/>
      <c r="BQ2" s="179"/>
      <c r="BR2" s="179"/>
      <c r="BS2" s="179"/>
      <c r="BT2" s="179"/>
      <c r="BU2" s="179"/>
      <c r="BV2" s="179"/>
      <c r="BW2" s="179"/>
      <c r="BX2" s="179"/>
      <c r="BY2" s="179"/>
      <c r="BZ2" s="179"/>
      <c r="CA2" s="179"/>
      <c r="CB2" s="179"/>
      <c r="CC2" s="179"/>
      <c r="CD2" s="179"/>
      <c r="CE2" s="179"/>
      <c r="CF2" s="179"/>
      <c r="CG2" s="179"/>
    </row>
    <row r="3" spans="1:129" ht="6.75" customHeight="1"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</row>
    <row r="4" spans="1:129" s="22" customFormat="1" ht="28.5" customHeight="1">
      <c r="A4" s="93" t="s">
        <v>149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 t="s">
        <v>150</v>
      </c>
      <c r="AF4" s="93"/>
      <c r="AG4" s="93"/>
      <c r="AH4" s="93"/>
      <c r="AI4" s="93"/>
      <c r="AJ4" s="93"/>
      <c r="AK4" s="93" t="s">
        <v>56</v>
      </c>
      <c r="AL4" s="93"/>
      <c r="AM4" s="93"/>
      <c r="AN4" s="93"/>
      <c r="AO4" s="93"/>
      <c r="AP4" s="93"/>
      <c r="AQ4" s="93"/>
      <c r="AR4" s="93"/>
      <c r="AS4" s="93"/>
      <c r="AT4" s="93" t="s">
        <v>151</v>
      </c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 t="s">
        <v>152</v>
      </c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 t="s">
        <v>153</v>
      </c>
      <c r="BX4" s="93"/>
      <c r="BY4" s="93"/>
      <c r="BZ4" s="93"/>
      <c r="CA4" s="93"/>
      <c r="CB4" s="93"/>
      <c r="CC4" s="93"/>
      <c r="CD4" s="93"/>
      <c r="CE4" s="93"/>
      <c r="CF4" s="93"/>
      <c r="CG4" s="93"/>
    </row>
    <row r="5" spans="1:129" s="22" customFormat="1" ht="56.25" customHeight="1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</row>
    <row r="6" spans="1:129" s="22" customFormat="1" ht="12.75">
      <c r="A6" s="103">
        <v>1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>
        <v>2</v>
      </c>
      <c r="AF6" s="103"/>
      <c r="AG6" s="103"/>
      <c r="AH6" s="103"/>
      <c r="AI6" s="103"/>
      <c r="AJ6" s="103"/>
      <c r="AK6" s="103">
        <v>3</v>
      </c>
      <c r="AL6" s="103"/>
      <c r="AM6" s="103"/>
      <c r="AN6" s="103"/>
      <c r="AO6" s="103"/>
      <c r="AP6" s="103"/>
      <c r="AQ6" s="103"/>
      <c r="AR6" s="103"/>
      <c r="AS6" s="103"/>
      <c r="AT6" s="103">
        <v>4</v>
      </c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>
        <v>5</v>
      </c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>
        <v>6</v>
      </c>
      <c r="BX6" s="103"/>
      <c r="BY6" s="103"/>
      <c r="BZ6" s="103"/>
      <c r="CA6" s="103"/>
      <c r="CB6" s="103"/>
      <c r="CC6" s="103"/>
      <c r="CD6" s="103"/>
      <c r="CE6" s="103"/>
      <c r="CF6" s="103"/>
      <c r="CG6" s="103"/>
    </row>
    <row r="7" spans="1:129" s="20" customFormat="1" ht="32.25" customHeight="1">
      <c r="A7" s="73" t="s">
        <v>94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202" t="s">
        <v>57</v>
      </c>
      <c r="AF7" s="202"/>
      <c r="AG7" s="202"/>
      <c r="AH7" s="202"/>
      <c r="AI7" s="202"/>
      <c r="AJ7" s="202"/>
      <c r="AK7" s="160" t="s">
        <v>58</v>
      </c>
      <c r="AL7" s="161"/>
      <c r="AM7" s="161"/>
      <c r="AN7" s="161"/>
      <c r="AO7" s="161"/>
      <c r="AP7" s="161"/>
      <c r="AQ7" s="161"/>
      <c r="AR7" s="161"/>
      <c r="AS7" s="162"/>
      <c r="AT7" s="163">
        <f>SUM(AT8:BJ58)</f>
        <v>24683100.309999999</v>
      </c>
      <c r="AU7" s="163"/>
      <c r="AV7" s="163"/>
      <c r="AW7" s="163"/>
      <c r="AX7" s="163"/>
      <c r="AY7" s="163"/>
      <c r="AZ7" s="163"/>
      <c r="BA7" s="163"/>
      <c r="BB7" s="163"/>
      <c r="BC7" s="163"/>
      <c r="BD7" s="163"/>
      <c r="BE7" s="163"/>
      <c r="BF7" s="163"/>
      <c r="BG7" s="163"/>
      <c r="BH7" s="163"/>
      <c r="BI7" s="163"/>
      <c r="BJ7" s="163"/>
      <c r="BK7" s="163">
        <f>SUM(BK8:BV58)</f>
        <v>14170432.139999999</v>
      </c>
      <c r="BL7" s="163"/>
      <c r="BM7" s="163"/>
      <c r="BN7" s="163"/>
      <c r="BO7" s="163"/>
      <c r="BP7" s="163"/>
      <c r="BQ7" s="163"/>
      <c r="BR7" s="163"/>
      <c r="BS7" s="163"/>
      <c r="BT7" s="163"/>
      <c r="BU7" s="163"/>
      <c r="BV7" s="163"/>
      <c r="BW7" s="163">
        <f>AT7-BK7</f>
        <v>10512668.17</v>
      </c>
      <c r="BX7" s="163"/>
      <c r="BY7" s="163"/>
      <c r="BZ7" s="163"/>
      <c r="CA7" s="163"/>
      <c r="CB7" s="163"/>
      <c r="CC7" s="163"/>
      <c r="CD7" s="163"/>
      <c r="CE7" s="163"/>
      <c r="CF7" s="163"/>
      <c r="CG7" s="163"/>
      <c r="CH7" s="20">
        <f>BK7/AT7*100</f>
        <v>57.409450036789153</v>
      </c>
      <c r="CJ7" s="204"/>
      <c r="CK7" s="204"/>
      <c r="CL7" s="204"/>
      <c r="CM7" s="203"/>
      <c r="CN7" s="203"/>
      <c r="CO7" s="203"/>
      <c r="CP7" s="203"/>
      <c r="CQ7" s="203"/>
      <c r="CR7" s="203"/>
      <c r="CS7" s="203"/>
      <c r="CT7" s="203"/>
      <c r="CU7" s="203"/>
      <c r="CV7" s="203"/>
      <c r="CW7" s="203"/>
      <c r="CX7" s="203"/>
      <c r="CY7" s="203"/>
      <c r="CZ7" s="203"/>
      <c r="DA7" s="203"/>
      <c r="DB7" s="203"/>
      <c r="DC7" s="203"/>
      <c r="DD7" s="203"/>
      <c r="DE7" s="203"/>
      <c r="DF7" s="203"/>
      <c r="DG7" s="203"/>
      <c r="DH7" s="203"/>
      <c r="DI7" s="203"/>
      <c r="DJ7" s="203"/>
      <c r="DK7" s="203"/>
      <c r="DL7" s="203"/>
      <c r="DM7" s="203"/>
      <c r="DN7" s="203"/>
      <c r="DO7" s="203"/>
      <c r="DP7" s="203"/>
      <c r="DQ7" s="203"/>
      <c r="DR7" s="203"/>
      <c r="DS7" s="203"/>
      <c r="DT7" s="203"/>
      <c r="DU7" s="203"/>
      <c r="DV7" s="203"/>
      <c r="DW7" s="203"/>
      <c r="DX7" s="203"/>
      <c r="DY7" s="203"/>
    </row>
    <row r="8" spans="1:129" s="22" customFormat="1" ht="12.75">
      <c r="A8" s="180" t="s">
        <v>155</v>
      </c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2"/>
      <c r="AE8" s="184">
        <v>200</v>
      </c>
      <c r="AF8" s="185"/>
      <c r="AG8" s="185"/>
      <c r="AH8" s="185"/>
      <c r="AI8" s="185"/>
      <c r="AJ8" s="186"/>
      <c r="AK8" s="190" t="s">
        <v>128</v>
      </c>
      <c r="AL8" s="191"/>
      <c r="AM8" s="191"/>
      <c r="AN8" s="191"/>
      <c r="AO8" s="191"/>
      <c r="AP8" s="191"/>
      <c r="AQ8" s="191"/>
      <c r="AR8" s="191"/>
      <c r="AS8" s="192"/>
      <c r="AT8" s="196">
        <v>722700</v>
      </c>
      <c r="AU8" s="197"/>
      <c r="AV8" s="197"/>
      <c r="AW8" s="197"/>
      <c r="AX8" s="197"/>
      <c r="AY8" s="197"/>
      <c r="AZ8" s="197"/>
      <c r="BA8" s="197"/>
      <c r="BB8" s="197"/>
      <c r="BC8" s="197"/>
      <c r="BD8" s="197"/>
      <c r="BE8" s="197"/>
      <c r="BF8" s="197"/>
      <c r="BG8" s="197"/>
      <c r="BH8" s="197"/>
      <c r="BI8" s="197"/>
      <c r="BJ8" s="198"/>
      <c r="BK8" s="196">
        <v>377145.17</v>
      </c>
      <c r="BL8" s="197"/>
      <c r="BM8" s="197"/>
      <c r="BN8" s="197"/>
      <c r="BO8" s="197"/>
      <c r="BP8" s="197"/>
      <c r="BQ8" s="197"/>
      <c r="BR8" s="197"/>
      <c r="BS8" s="197"/>
      <c r="BT8" s="197"/>
      <c r="BU8" s="197"/>
      <c r="BV8" s="198"/>
      <c r="BW8" s="196">
        <f>AT8-BK8</f>
        <v>345554.83</v>
      </c>
      <c r="BX8" s="197"/>
      <c r="BY8" s="197"/>
      <c r="BZ8" s="197"/>
      <c r="CA8" s="197"/>
      <c r="CB8" s="197"/>
      <c r="CC8" s="197"/>
      <c r="CD8" s="197"/>
      <c r="CE8" s="197"/>
      <c r="CF8" s="197"/>
      <c r="CG8" s="198"/>
    </row>
    <row r="9" spans="1:129" s="19" customFormat="1" ht="119.25" customHeight="1">
      <c r="A9" s="183" t="s">
        <v>127</v>
      </c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7"/>
      <c r="AF9" s="188"/>
      <c r="AG9" s="188"/>
      <c r="AH9" s="188"/>
      <c r="AI9" s="188"/>
      <c r="AJ9" s="189"/>
      <c r="AK9" s="193"/>
      <c r="AL9" s="194"/>
      <c r="AM9" s="194"/>
      <c r="AN9" s="194"/>
      <c r="AO9" s="194"/>
      <c r="AP9" s="194"/>
      <c r="AQ9" s="194"/>
      <c r="AR9" s="194"/>
      <c r="AS9" s="195"/>
      <c r="AT9" s="199"/>
      <c r="AU9" s="200"/>
      <c r="AV9" s="200"/>
      <c r="AW9" s="200"/>
      <c r="AX9" s="200"/>
      <c r="AY9" s="200"/>
      <c r="AZ9" s="200"/>
      <c r="BA9" s="200"/>
      <c r="BB9" s="200"/>
      <c r="BC9" s="200"/>
      <c r="BD9" s="200"/>
      <c r="BE9" s="200"/>
      <c r="BF9" s="200"/>
      <c r="BG9" s="200"/>
      <c r="BH9" s="200"/>
      <c r="BI9" s="200"/>
      <c r="BJ9" s="201"/>
      <c r="BK9" s="199"/>
      <c r="BL9" s="200"/>
      <c r="BM9" s="200"/>
      <c r="BN9" s="200"/>
      <c r="BO9" s="200"/>
      <c r="BP9" s="200"/>
      <c r="BQ9" s="200"/>
      <c r="BR9" s="200"/>
      <c r="BS9" s="200"/>
      <c r="BT9" s="200"/>
      <c r="BU9" s="200"/>
      <c r="BV9" s="201"/>
      <c r="BW9" s="199"/>
      <c r="BX9" s="200"/>
      <c r="BY9" s="200"/>
      <c r="BZ9" s="200"/>
      <c r="CA9" s="200"/>
      <c r="CB9" s="200"/>
      <c r="CC9" s="200"/>
      <c r="CD9" s="200"/>
      <c r="CE9" s="200"/>
      <c r="CF9" s="200"/>
      <c r="CG9" s="201"/>
      <c r="CH9" s="20">
        <f>BK8/AT8*100</f>
        <v>52.185577694755771</v>
      </c>
      <c r="CJ9" s="23"/>
      <c r="CK9" s="23"/>
      <c r="CL9" s="23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</row>
    <row r="10" spans="1:129" s="19" customFormat="1" ht="118.5" customHeight="1">
      <c r="A10" s="79" t="s">
        <v>129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156">
        <v>200</v>
      </c>
      <c r="AF10" s="156"/>
      <c r="AG10" s="156"/>
      <c r="AH10" s="156"/>
      <c r="AI10" s="156"/>
      <c r="AJ10" s="156"/>
      <c r="AK10" s="164" t="s">
        <v>130</v>
      </c>
      <c r="AL10" s="164"/>
      <c r="AM10" s="164"/>
      <c r="AN10" s="164"/>
      <c r="AO10" s="164"/>
      <c r="AP10" s="164"/>
      <c r="AQ10" s="164"/>
      <c r="AR10" s="164"/>
      <c r="AS10" s="164"/>
      <c r="AT10" s="154">
        <v>48800</v>
      </c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>
        <v>24356</v>
      </c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>
        <f>AT10-BK10</f>
        <v>24444</v>
      </c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20">
        <f t="shared" ref="CH10:CH57" si="0">BK10/AT10*100</f>
        <v>49.909836065573771</v>
      </c>
      <c r="CJ10" s="23"/>
      <c r="CK10" s="23"/>
      <c r="CL10" s="23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</row>
    <row r="11" spans="1:129" s="19" customFormat="1" ht="132.75" customHeight="1">
      <c r="A11" s="79" t="s">
        <v>131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56">
        <v>200</v>
      </c>
      <c r="AF11" s="156"/>
      <c r="AG11" s="156"/>
      <c r="AH11" s="156"/>
      <c r="AI11" s="156"/>
      <c r="AJ11" s="156"/>
      <c r="AK11" s="164" t="s">
        <v>2</v>
      </c>
      <c r="AL11" s="164"/>
      <c r="AM11" s="164"/>
      <c r="AN11" s="164"/>
      <c r="AO11" s="164"/>
      <c r="AP11" s="164"/>
      <c r="AQ11" s="164"/>
      <c r="AR11" s="164"/>
      <c r="AS11" s="164"/>
      <c r="AT11" s="154">
        <v>233000</v>
      </c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>
        <v>115562.79</v>
      </c>
      <c r="BL11" s="154"/>
      <c r="BM11" s="154"/>
      <c r="BN11" s="154"/>
      <c r="BO11" s="154"/>
      <c r="BP11" s="154"/>
      <c r="BQ11" s="154"/>
      <c r="BR11" s="154"/>
      <c r="BS11" s="154"/>
      <c r="BT11" s="154"/>
      <c r="BU11" s="154"/>
      <c r="BV11" s="154"/>
      <c r="BW11" s="154">
        <f>AT11-BK11</f>
        <v>117437.21</v>
      </c>
      <c r="BX11" s="154"/>
      <c r="BY11" s="154"/>
      <c r="BZ11" s="154"/>
      <c r="CA11" s="154"/>
      <c r="CB11" s="154"/>
      <c r="CC11" s="154"/>
      <c r="CD11" s="154"/>
      <c r="CE11" s="154"/>
      <c r="CF11" s="154"/>
      <c r="CG11" s="154"/>
      <c r="CH11" s="20">
        <f t="shared" si="0"/>
        <v>49.59776394849785</v>
      </c>
      <c r="CJ11" s="23"/>
      <c r="CK11" s="23"/>
      <c r="CL11" s="23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</row>
    <row r="12" spans="1:129" s="40" customFormat="1" ht="136.5" customHeight="1">
      <c r="A12" s="172" t="s">
        <v>303</v>
      </c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4">
        <v>200</v>
      </c>
      <c r="AF12" s="174"/>
      <c r="AG12" s="174"/>
      <c r="AH12" s="174"/>
      <c r="AI12" s="174"/>
      <c r="AJ12" s="174"/>
      <c r="AK12" s="175" t="s">
        <v>304</v>
      </c>
      <c r="AL12" s="175"/>
      <c r="AM12" s="175"/>
      <c r="AN12" s="175"/>
      <c r="AO12" s="175"/>
      <c r="AP12" s="175"/>
      <c r="AQ12" s="175"/>
      <c r="AR12" s="175"/>
      <c r="AS12" s="175"/>
      <c r="AT12" s="165">
        <v>11000</v>
      </c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65"/>
      <c r="BK12" s="165">
        <v>9600</v>
      </c>
      <c r="BL12" s="165"/>
      <c r="BM12" s="165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>
        <f>AT12-BK12</f>
        <v>1400</v>
      </c>
      <c r="BX12" s="165"/>
      <c r="BY12" s="165"/>
      <c r="BZ12" s="165"/>
      <c r="CA12" s="165"/>
      <c r="CB12" s="165"/>
      <c r="CC12" s="165"/>
      <c r="CD12" s="165"/>
      <c r="CE12" s="165"/>
      <c r="CF12" s="165"/>
      <c r="CG12" s="165"/>
      <c r="CH12" s="39">
        <f t="shared" ref="CH12" si="1">BK12/AT12*100</f>
        <v>87.272727272727266</v>
      </c>
      <c r="CJ12" s="42"/>
      <c r="CK12" s="42"/>
      <c r="CL12" s="42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</row>
    <row r="13" spans="1:129" s="19" customFormat="1" ht="136.5" customHeight="1">
      <c r="A13" s="79" t="s">
        <v>133</v>
      </c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56">
        <v>200</v>
      </c>
      <c r="AF13" s="156"/>
      <c r="AG13" s="156"/>
      <c r="AH13" s="156"/>
      <c r="AI13" s="156"/>
      <c r="AJ13" s="156"/>
      <c r="AK13" s="164" t="s">
        <v>132</v>
      </c>
      <c r="AL13" s="164"/>
      <c r="AM13" s="164"/>
      <c r="AN13" s="164"/>
      <c r="AO13" s="164"/>
      <c r="AP13" s="164"/>
      <c r="AQ13" s="164"/>
      <c r="AR13" s="164"/>
      <c r="AS13" s="164"/>
      <c r="AT13" s="154">
        <v>99000</v>
      </c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  <c r="BI13" s="154"/>
      <c r="BJ13" s="154"/>
      <c r="BK13" s="154">
        <v>49000</v>
      </c>
      <c r="BL13" s="154"/>
      <c r="BM13" s="154"/>
      <c r="BN13" s="154"/>
      <c r="BO13" s="154"/>
      <c r="BP13" s="154"/>
      <c r="BQ13" s="154"/>
      <c r="BR13" s="154"/>
      <c r="BS13" s="154"/>
      <c r="BT13" s="154"/>
      <c r="BU13" s="154"/>
      <c r="BV13" s="154"/>
      <c r="BW13" s="154">
        <f>AT13-BK13</f>
        <v>50000</v>
      </c>
      <c r="BX13" s="154"/>
      <c r="BY13" s="154"/>
      <c r="BZ13" s="154"/>
      <c r="CA13" s="154"/>
      <c r="CB13" s="154"/>
      <c r="CC13" s="154"/>
      <c r="CD13" s="154"/>
      <c r="CE13" s="154"/>
      <c r="CF13" s="154"/>
      <c r="CG13" s="154"/>
      <c r="CH13" s="20">
        <f t="shared" si="0"/>
        <v>49.494949494949495</v>
      </c>
      <c r="CJ13" s="23"/>
      <c r="CK13" s="23"/>
      <c r="CL13" s="23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</row>
    <row r="14" spans="1:129" s="19" customFormat="1" ht="147" customHeight="1">
      <c r="A14" s="139" t="s">
        <v>224</v>
      </c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1"/>
      <c r="AD14" s="21"/>
      <c r="AE14" s="169">
        <v>200</v>
      </c>
      <c r="AF14" s="170"/>
      <c r="AG14" s="170"/>
      <c r="AH14" s="170"/>
      <c r="AI14" s="170"/>
      <c r="AJ14" s="171"/>
      <c r="AK14" s="166" t="s">
        <v>223</v>
      </c>
      <c r="AL14" s="167"/>
      <c r="AM14" s="167"/>
      <c r="AN14" s="167"/>
      <c r="AO14" s="167"/>
      <c r="AP14" s="167"/>
      <c r="AQ14" s="167"/>
      <c r="AR14" s="167"/>
      <c r="AS14" s="168"/>
      <c r="AT14" s="205">
        <v>4700</v>
      </c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7"/>
      <c r="BK14" s="205" t="s">
        <v>28</v>
      </c>
      <c r="BL14" s="206"/>
      <c r="BM14" s="206"/>
      <c r="BN14" s="206"/>
      <c r="BO14" s="206"/>
      <c r="BP14" s="206"/>
      <c r="BQ14" s="206"/>
      <c r="BR14" s="206"/>
      <c r="BS14" s="206"/>
      <c r="BT14" s="206"/>
      <c r="BU14" s="206"/>
      <c r="BV14" s="207"/>
      <c r="BW14" s="154">
        <f>AT14</f>
        <v>4700</v>
      </c>
      <c r="BX14" s="154"/>
      <c r="BY14" s="154"/>
      <c r="BZ14" s="154"/>
      <c r="CA14" s="154"/>
      <c r="CB14" s="154"/>
      <c r="CC14" s="154"/>
      <c r="CD14" s="154"/>
      <c r="CE14" s="154"/>
      <c r="CF14" s="154"/>
      <c r="CG14" s="154"/>
      <c r="CH14" s="19" t="e">
        <f t="shared" si="0"/>
        <v>#VALUE!</v>
      </c>
      <c r="CJ14" s="23"/>
      <c r="CK14" s="23"/>
      <c r="CL14" s="23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</row>
    <row r="15" spans="1:129" s="19" customFormat="1" ht="114" customHeight="1">
      <c r="A15" s="79" t="s">
        <v>136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155">
        <v>200</v>
      </c>
      <c r="AF15" s="155"/>
      <c r="AG15" s="155"/>
      <c r="AH15" s="155"/>
      <c r="AI15" s="155"/>
      <c r="AJ15" s="155"/>
      <c r="AK15" s="164" t="s">
        <v>134</v>
      </c>
      <c r="AL15" s="164"/>
      <c r="AM15" s="164"/>
      <c r="AN15" s="164"/>
      <c r="AO15" s="164"/>
      <c r="AP15" s="164"/>
      <c r="AQ15" s="164"/>
      <c r="AR15" s="164"/>
      <c r="AS15" s="164"/>
      <c r="AT15" s="154">
        <v>3342700</v>
      </c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4"/>
      <c r="BJ15" s="154"/>
      <c r="BK15" s="154">
        <v>2172954.11</v>
      </c>
      <c r="BL15" s="154"/>
      <c r="BM15" s="154"/>
      <c r="BN15" s="154"/>
      <c r="BO15" s="154"/>
      <c r="BP15" s="154"/>
      <c r="BQ15" s="154"/>
      <c r="BR15" s="154"/>
      <c r="BS15" s="154"/>
      <c r="BT15" s="154"/>
      <c r="BU15" s="154"/>
      <c r="BV15" s="154"/>
      <c r="BW15" s="154">
        <f>AT15-BK15</f>
        <v>1169745.8900000001</v>
      </c>
      <c r="BX15" s="154"/>
      <c r="BY15" s="154"/>
      <c r="BZ15" s="154"/>
      <c r="CA15" s="154"/>
      <c r="CB15" s="154"/>
      <c r="CC15" s="154"/>
      <c r="CD15" s="154"/>
      <c r="CE15" s="154"/>
      <c r="CF15" s="154"/>
      <c r="CG15" s="154"/>
      <c r="CH15" s="20">
        <f t="shared" si="0"/>
        <v>65.005956562060604</v>
      </c>
      <c r="CJ15" s="23"/>
      <c r="CK15" s="23"/>
      <c r="CL15" s="23"/>
      <c r="CM15" s="25"/>
      <c r="CN15" s="25"/>
      <c r="CO15" s="25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</row>
    <row r="16" spans="1:129" s="19" customFormat="1" ht="150" customHeight="1">
      <c r="A16" s="79" t="s">
        <v>142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155">
        <v>200</v>
      </c>
      <c r="AF16" s="155"/>
      <c r="AG16" s="155"/>
      <c r="AH16" s="155"/>
      <c r="AI16" s="155"/>
      <c r="AJ16" s="155"/>
      <c r="AK16" s="164" t="s">
        <v>137</v>
      </c>
      <c r="AL16" s="164"/>
      <c r="AM16" s="164"/>
      <c r="AN16" s="164"/>
      <c r="AO16" s="164"/>
      <c r="AP16" s="164"/>
      <c r="AQ16" s="164"/>
      <c r="AR16" s="164"/>
      <c r="AS16" s="164"/>
      <c r="AT16" s="154">
        <v>294100</v>
      </c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  <c r="BI16" s="154"/>
      <c r="BJ16" s="154"/>
      <c r="BK16" s="154">
        <v>116519</v>
      </c>
      <c r="BL16" s="154"/>
      <c r="BM16" s="154"/>
      <c r="BN16" s="154"/>
      <c r="BO16" s="154"/>
      <c r="BP16" s="154"/>
      <c r="BQ16" s="154"/>
      <c r="BR16" s="154"/>
      <c r="BS16" s="154"/>
      <c r="BT16" s="154"/>
      <c r="BU16" s="154"/>
      <c r="BV16" s="154"/>
      <c r="BW16" s="154">
        <f>AT16-BK16</f>
        <v>177581</v>
      </c>
      <c r="BX16" s="154"/>
      <c r="BY16" s="154"/>
      <c r="BZ16" s="154"/>
      <c r="CA16" s="154"/>
      <c r="CB16" s="154"/>
      <c r="CC16" s="154"/>
      <c r="CD16" s="154"/>
      <c r="CE16" s="154"/>
      <c r="CF16" s="154"/>
      <c r="CG16" s="154"/>
      <c r="CH16" s="20">
        <f t="shared" si="0"/>
        <v>39.61883713022781</v>
      </c>
      <c r="CJ16" s="23"/>
      <c r="CK16" s="23"/>
      <c r="CL16" s="23"/>
      <c r="CM16" s="25"/>
      <c r="CN16" s="25"/>
      <c r="CO16" s="25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</row>
    <row r="17" spans="1:129" s="19" customFormat="1" ht="129" customHeight="1">
      <c r="A17" s="79" t="s">
        <v>138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155">
        <v>200</v>
      </c>
      <c r="AF17" s="155"/>
      <c r="AG17" s="155"/>
      <c r="AH17" s="155"/>
      <c r="AI17" s="155"/>
      <c r="AJ17" s="155"/>
      <c r="AK17" s="164" t="s">
        <v>139</v>
      </c>
      <c r="AL17" s="164"/>
      <c r="AM17" s="164"/>
      <c r="AN17" s="164"/>
      <c r="AO17" s="164"/>
      <c r="AP17" s="164"/>
      <c r="AQ17" s="164"/>
      <c r="AR17" s="164"/>
      <c r="AS17" s="164"/>
      <c r="AT17" s="154">
        <v>1090700</v>
      </c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>
        <v>666017.74</v>
      </c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54">
        <f>AT17-BK17</f>
        <v>424682.26</v>
      </c>
      <c r="BX17" s="154"/>
      <c r="BY17" s="154"/>
      <c r="BZ17" s="154"/>
      <c r="CA17" s="154"/>
      <c r="CB17" s="154"/>
      <c r="CC17" s="154"/>
      <c r="CD17" s="154"/>
      <c r="CE17" s="154"/>
      <c r="CF17" s="154"/>
      <c r="CG17" s="154"/>
      <c r="CH17" s="20">
        <f t="shared" si="0"/>
        <v>61.063329971577886</v>
      </c>
      <c r="CJ17" s="23"/>
      <c r="CK17" s="23"/>
      <c r="CL17" s="23"/>
      <c r="CM17" s="25"/>
      <c r="CN17" s="25"/>
      <c r="CO17" s="25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</row>
    <row r="18" spans="1:129" s="19" customFormat="1" ht="108" customHeight="1">
      <c r="A18" s="79" t="s">
        <v>214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155">
        <v>200</v>
      </c>
      <c r="AF18" s="155"/>
      <c r="AG18" s="155"/>
      <c r="AH18" s="155"/>
      <c r="AI18" s="155"/>
      <c r="AJ18" s="155"/>
      <c r="AK18" s="164" t="s">
        <v>215</v>
      </c>
      <c r="AL18" s="164"/>
      <c r="AM18" s="164"/>
      <c r="AN18" s="164"/>
      <c r="AO18" s="164"/>
      <c r="AP18" s="164"/>
      <c r="AQ18" s="164"/>
      <c r="AR18" s="164"/>
      <c r="AS18" s="164"/>
      <c r="AT18" s="154">
        <v>1000</v>
      </c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 t="s">
        <v>28</v>
      </c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>
        <f>AT18</f>
        <v>1000</v>
      </c>
      <c r="BX18" s="154"/>
      <c r="BY18" s="154"/>
      <c r="BZ18" s="154"/>
      <c r="CA18" s="154"/>
      <c r="CB18" s="154"/>
      <c r="CC18" s="154"/>
      <c r="CD18" s="154"/>
      <c r="CE18" s="154"/>
      <c r="CF18" s="154"/>
      <c r="CG18" s="154"/>
      <c r="CH18" s="20" t="e">
        <f>BK18/AT18*100</f>
        <v>#VALUE!</v>
      </c>
      <c r="CJ18" s="23"/>
      <c r="CK18" s="23"/>
      <c r="CL18" s="23"/>
      <c r="CM18" s="25"/>
      <c r="CN18" s="25"/>
      <c r="CO18" s="25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</row>
    <row r="19" spans="1:129" s="19" customFormat="1" ht="102" customHeight="1">
      <c r="A19" s="79" t="s">
        <v>141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155">
        <v>200</v>
      </c>
      <c r="AF19" s="155"/>
      <c r="AG19" s="155"/>
      <c r="AH19" s="155"/>
      <c r="AI19" s="155"/>
      <c r="AJ19" s="155"/>
      <c r="AK19" s="164" t="s">
        <v>140</v>
      </c>
      <c r="AL19" s="164"/>
      <c r="AM19" s="164"/>
      <c r="AN19" s="164"/>
      <c r="AO19" s="164"/>
      <c r="AP19" s="164"/>
      <c r="AQ19" s="164"/>
      <c r="AR19" s="164"/>
      <c r="AS19" s="164"/>
      <c r="AT19" s="154">
        <v>1553700</v>
      </c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>
        <v>794755.65</v>
      </c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>
        <f>AT19-BK19</f>
        <v>758944.35</v>
      </c>
      <c r="BX19" s="154"/>
      <c r="BY19" s="154"/>
      <c r="BZ19" s="154"/>
      <c r="CA19" s="154"/>
      <c r="CB19" s="154"/>
      <c r="CC19" s="154"/>
      <c r="CD19" s="154"/>
      <c r="CE19" s="154"/>
      <c r="CF19" s="154"/>
      <c r="CG19" s="154"/>
      <c r="CH19" s="20">
        <f t="shared" si="0"/>
        <v>51.152452210851521</v>
      </c>
      <c r="CJ19" s="23"/>
      <c r="CK19" s="23"/>
      <c r="CL19" s="23"/>
      <c r="CM19" s="25"/>
      <c r="CN19" s="25"/>
      <c r="CO19" s="25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</row>
    <row r="20" spans="1:129" s="19" customFormat="1" ht="88.5" customHeight="1">
      <c r="A20" s="79" t="s">
        <v>111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155">
        <v>200</v>
      </c>
      <c r="AF20" s="155"/>
      <c r="AG20" s="155"/>
      <c r="AH20" s="155"/>
      <c r="AI20" s="155"/>
      <c r="AJ20" s="155"/>
      <c r="AK20" s="164" t="s">
        <v>112</v>
      </c>
      <c r="AL20" s="164"/>
      <c r="AM20" s="164"/>
      <c r="AN20" s="164"/>
      <c r="AO20" s="164"/>
      <c r="AP20" s="164"/>
      <c r="AQ20" s="164"/>
      <c r="AR20" s="164"/>
      <c r="AS20" s="164"/>
      <c r="AT20" s="154">
        <v>135000</v>
      </c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>
        <v>130355.09</v>
      </c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>
        <f>AT20-BK20</f>
        <v>4644.9100000000035</v>
      </c>
      <c r="BX20" s="154"/>
      <c r="BY20" s="154"/>
      <c r="BZ20" s="154"/>
      <c r="CA20" s="154"/>
      <c r="CB20" s="154"/>
      <c r="CC20" s="154"/>
      <c r="CD20" s="154"/>
      <c r="CE20" s="154"/>
      <c r="CF20" s="154"/>
      <c r="CG20" s="154"/>
      <c r="CH20" s="20">
        <f t="shared" si="0"/>
        <v>96.559325925925918</v>
      </c>
      <c r="CJ20" s="23"/>
      <c r="CK20" s="23"/>
      <c r="CL20" s="23"/>
      <c r="CM20" s="25"/>
      <c r="CN20" s="25"/>
      <c r="CO20" s="25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</row>
    <row r="21" spans="1:129" s="19" customFormat="1" ht="78.75" customHeight="1">
      <c r="A21" s="79" t="s">
        <v>113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155">
        <v>200</v>
      </c>
      <c r="AF21" s="155"/>
      <c r="AG21" s="155"/>
      <c r="AH21" s="155"/>
      <c r="AI21" s="155"/>
      <c r="AJ21" s="155"/>
      <c r="AK21" s="164" t="s">
        <v>216</v>
      </c>
      <c r="AL21" s="164"/>
      <c r="AM21" s="164"/>
      <c r="AN21" s="164"/>
      <c r="AO21" s="164"/>
      <c r="AP21" s="164"/>
      <c r="AQ21" s="164"/>
      <c r="AR21" s="164"/>
      <c r="AS21" s="164"/>
      <c r="AT21" s="154">
        <v>15000</v>
      </c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4"/>
      <c r="BK21" s="154">
        <v>8280.9599999999991</v>
      </c>
      <c r="BL21" s="154"/>
      <c r="BM21" s="154"/>
      <c r="BN21" s="154"/>
      <c r="BO21" s="154"/>
      <c r="BP21" s="154"/>
      <c r="BQ21" s="154"/>
      <c r="BR21" s="154"/>
      <c r="BS21" s="154"/>
      <c r="BT21" s="154"/>
      <c r="BU21" s="154"/>
      <c r="BV21" s="154"/>
      <c r="BW21" s="154">
        <f>AT21-BK21</f>
        <v>6719.0400000000009</v>
      </c>
      <c r="BX21" s="154"/>
      <c r="BY21" s="154"/>
      <c r="BZ21" s="154"/>
      <c r="CA21" s="154"/>
      <c r="CB21" s="154"/>
      <c r="CC21" s="154"/>
      <c r="CD21" s="154"/>
      <c r="CE21" s="154"/>
      <c r="CF21" s="154"/>
      <c r="CG21" s="154"/>
      <c r="CH21" s="20">
        <f t="shared" si="0"/>
        <v>55.206399999999988</v>
      </c>
      <c r="CJ21" s="23"/>
      <c r="CK21" s="23"/>
      <c r="CL21" s="23"/>
      <c r="CM21" s="25"/>
      <c r="CN21" s="25"/>
      <c r="CO21" s="25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</row>
    <row r="22" spans="1:129" s="26" customFormat="1" ht="178.5" customHeight="1">
      <c r="A22" s="159" t="s">
        <v>114</v>
      </c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76">
        <v>200</v>
      </c>
      <c r="AF22" s="176"/>
      <c r="AG22" s="176"/>
      <c r="AH22" s="176"/>
      <c r="AI22" s="176"/>
      <c r="AJ22" s="176"/>
      <c r="AK22" s="178" t="s">
        <v>225</v>
      </c>
      <c r="AL22" s="178"/>
      <c r="AM22" s="178"/>
      <c r="AN22" s="178"/>
      <c r="AO22" s="178"/>
      <c r="AP22" s="178"/>
      <c r="AQ22" s="178"/>
      <c r="AR22" s="178"/>
      <c r="AS22" s="178"/>
      <c r="AT22" s="165">
        <v>200</v>
      </c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5"/>
      <c r="BJ22" s="165"/>
      <c r="BK22" s="165">
        <v>200</v>
      </c>
      <c r="BL22" s="165"/>
      <c r="BM22" s="165"/>
      <c r="BN22" s="165"/>
      <c r="BO22" s="165"/>
      <c r="BP22" s="165"/>
      <c r="BQ22" s="165"/>
      <c r="BR22" s="165"/>
      <c r="BS22" s="165"/>
      <c r="BT22" s="165"/>
      <c r="BU22" s="165"/>
      <c r="BV22" s="165"/>
      <c r="BW22" s="165" t="s">
        <v>28</v>
      </c>
      <c r="BX22" s="165"/>
      <c r="BY22" s="165"/>
      <c r="BZ22" s="165"/>
      <c r="CA22" s="165"/>
      <c r="CB22" s="165"/>
      <c r="CC22" s="165"/>
      <c r="CD22" s="165"/>
      <c r="CE22" s="165"/>
      <c r="CF22" s="165"/>
      <c r="CG22" s="165"/>
      <c r="CH22" s="28">
        <f t="shared" si="0"/>
        <v>100</v>
      </c>
      <c r="CJ22" s="29"/>
      <c r="CK22" s="29"/>
      <c r="CL22" s="29"/>
      <c r="CM22" s="30"/>
      <c r="CN22" s="30"/>
      <c r="CO22" s="30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</row>
    <row r="23" spans="1:129" s="19" customFormat="1" ht="87" customHeight="1">
      <c r="A23" s="79" t="s">
        <v>115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156">
        <v>200</v>
      </c>
      <c r="AF23" s="156"/>
      <c r="AG23" s="156"/>
      <c r="AH23" s="156"/>
      <c r="AI23" s="156"/>
      <c r="AJ23" s="156"/>
      <c r="AK23" s="164" t="s">
        <v>116</v>
      </c>
      <c r="AL23" s="164"/>
      <c r="AM23" s="164"/>
      <c r="AN23" s="164"/>
      <c r="AO23" s="164"/>
      <c r="AP23" s="164"/>
      <c r="AQ23" s="164"/>
      <c r="AR23" s="164"/>
      <c r="AS23" s="164"/>
      <c r="AT23" s="154">
        <v>91951</v>
      </c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 t="s">
        <v>28</v>
      </c>
      <c r="BL23" s="154"/>
      <c r="BM23" s="154"/>
      <c r="BN23" s="154"/>
      <c r="BO23" s="154"/>
      <c r="BP23" s="154"/>
      <c r="BQ23" s="154"/>
      <c r="BR23" s="154"/>
      <c r="BS23" s="154"/>
      <c r="BT23" s="154"/>
      <c r="BU23" s="154"/>
      <c r="BV23" s="154"/>
      <c r="BW23" s="154">
        <f>AT23</f>
        <v>91951</v>
      </c>
      <c r="BX23" s="154"/>
      <c r="BY23" s="154"/>
      <c r="BZ23" s="154"/>
      <c r="CA23" s="154"/>
      <c r="CB23" s="154"/>
      <c r="CC23" s="154"/>
      <c r="CD23" s="154"/>
      <c r="CE23" s="154"/>
      <c r="CF23" s="154"/>
      <c r="CG23" s="154"/>
      <c r="CH23" s="20" t="e">
        <f t="shared" si="0"/>
        <v>#VALUE!</v>
      </c>
      <c r="CJ23" s="23"/>
      <c r="CK23" s="23"/>
      <c r="CL23" s="23"/>
      <c r="CM23" s="25"/>
      <c r="CN23" s="25"/>
      <c r="CO23" s="25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</row>
    <row r="24" spans="1:129" s="26" customFormat="1" ht="134.25" customHeight="1">
      <c r="A24" s="159" t="s">
        <v>135</v>
      </c>
      <c r="B24" s="159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33"/>
      <c r="AE24" s="177">
        <v>200</v>
      </c>
      <c r="AF24" s="177"/>
      <c r="AG24" s="177"/>
      <c r="AH24" s="177"/>
      <c r="AI24" s="177"/>
      <c r="AJ24" s="177"/>
      <c r="AK24" s="178" t="s">
        <v>226</v>
      </c>
      <c r="AL24" s="178"/>
      <c r="AM24" s="178"/>
      <c r="AN24" s="178"/>
      <c r="AO24" s="178"/>
      <c r="AP24" s="178"/>
      <c r="AQ24" s="178"/>
      <c r="AR24" s="178"/>
      <c r="AS24" s="178"/>
      <c r="AT24" s="165">
        <v>30000</v>
      </c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5"/>
      <c r="BK24" s="165">
        <v>20000</v>
      </c>
      <c r="BL24" s="165"/>
      <c r="BM24" s="165"/>
      <c r="BN24" s="165"/>
      <c r="BO24" s="165"/>
      <c r="BP24" s="165"/>
      <c r="BQ24" s="165"/>
      <c r="BR24" s="165"/>
      <c r="BS24" s="165"/>
      <c r="BT24" s="165"/>
      <c r="BU24" s="165"/>
      <c r="BV24" s="165"/>
      <c r="BW24" s="165">
        <f>AT24-BK24</f>
        <v>10000</v>
      </c>
      <c r="BX24" s="165"/>
      <c r="BY24" s="165"/>
      <c r="BZ24" s="165"/>
      <c r="CA24" s="165"/>
      <c r="CB24" s="165"/>
      <c r="CC24" s="165"/>
      <c r="CD24" s="165"/>
      <c r="CE24" s="165"/>
      <c r="CF24" s="165"/>
      <c r="CG24" s="165"/>
      <c r="CH24" s="26">
        <f>BK24/AT24*100</f>
        <v>66.666666666666657</v>
      </c>
      <c r="CJ24" s="29"/>
      <c r="CK24" s="29"/>
      <c r="CL24" s="29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</row>
    <row r="25" spans="1:129" s="19" customFormat="1" ht="116.25" customHeight="1">
      <c r="A25" s="79" t="s">
        <v>118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156">
        <v>200</v>
      </c>
      <c r="AF25" s="156"/>
      <c r="AG25" s="156"/>
      <c r="AH25" s="156"/>
      <c r="AI25" s="156"/>
      <c r="AJ25" s="156"/>
      <c r="AK25" s="164" t="s">
        <v>117</v>
      </c>
      <c r="AL25" s="164"/>
      <c r="AM25" s="164"/>
      <c r="AN25" s="164"/>
      <c r="AO25" s="164"/>
      <c r="AP25" s="164"/>
      <c r="AQ25" s="164"/>
      <c r="AR25" s="164"/>
      <c r="AS25" s="164"/>
      <c r="AT25" s="154">
        <v>95049</v>
      </c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>
        <v>95049</v>
      </c>
      <c r="BL25" s="154"/>
      <c r="BM25" s="154"/>
      <c r="BN25" s="154"/>
      <c r="BO25" s="154"/>
      <c r="BP25" s="154"/>
      <c r="BQ25" s="154"/>
      <c r="BR25" s="154"/>
      <c r="BS25" s="154"/>
      <c r="BT25" s="154"/>
      <c r="BU25" s="154"/>
      <c r="BV25" s="154"/>
      <c r="BW25" s="154" t="s">
        <v>28</v>
      </c>
      <c r="BX25" s="154"/>
      <c r="BY25" s="154"/>
      <c r="BZ25" s="154"/>
      <c r="CA25" s="154"/>
      <c r="CB25" s="154"/>
      <c r="CC25" s="154"/>
      <c r="CD25" s="154"/>
      <c r="CE25" s="154"/>
      <c r="CF25" s="154"/>
      <c r="CG25" s="154"/>
      <c r="CH25" s="20">
        <f t="shared" si="0"/>
        <v>100</v>
      </c>
      <c r="CJ25" s="23"/>
      <c r="CK25" s="23"/>
      <c r="CL25" s="23"/>
      <c r="CM25" s="25"/>
      <c r="CN25" s="25"/>
      <c r="CO25" s="25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</row>
    <row r="26" spans="1:129" s="26" customFormat="1" ht="116.25" customHeight="1">
      <c r="A26" s="159" t="s">
        <v>220</v>
      </c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7">
        <v>200</v>
      </c>
      <c r="AF26" s="157"/>
      <c r="AG26" s="157"/>
      <c r="AH26" s="157"/>
      <c r="AI26" s="157"/>
      <c r="AJ26" s="157"/>
      <c r="AK26" s="178" t="s">
        <v>219</v>
      </c>
      <c r="AL26" s="178"/>
      <c r="AM26" s="178"/>
      <c r="AN26" s="178"/>
      <c r="AO26" s="178"/>
      <c r="AP26" s="178"/>
      <c r="AQ26" s="178"/>
      <c r="AR26" s="178"/>
      <c r="AS26" s="178"/>
      <c r="AT26" s="154">
        <v>13000</v>
      </c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>
        <v>13000</v>
      </c>
      <c r="BL26" s="154"/>
      <c r="BM26" s="154"/>
      <c r="BN26" s="154"/>
      <c r="BO26" s="154"/>
      <c r="BP26" s="154"/>
      <c r="BQ26" s="154"/>
      <c r="BR26" s="154"/>
      <c r="BS26" s="154"/>
      <c r="BT26" s="154"/>
      <c r="BU26" s="154"/>
      <c r="BV26" s="154"/>
      <c r="BW26" s="165" t="s">
        <v>28</v>
      </c>
      <c r="BX26" s="165"/>
      <c r="BY26" s="165"/>
      <c r="BZ26" s="165"/>
      <c r="CA26" s="165"/>
      <c r="CB26" s="165"/>
      <c r="CC26" s="165"/>
      <c r="CD26" s="165"/>
      <c r="CE26" s="165"/>
      <c r="CF26" s="165"/>
      <c r="CG26" s="165"/>
      <c r="CH26" s="28">
        <f>BK26/AT26*100</f>
        <v>100</v>
      </c>
      <c r="CJ26" s="29"/>
      <c r="CK26" s="29"/>
      <c r="CL26" s="29"/>
      <c r="CM26" s="30"/>
      <c r="CN26" s="30"/>
      <c r="CO26" s="30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</row>
    <row r="27" spans="1:129" s="19" customFormat="1" ht="164.25" customHeight="1">
      <c r="A27" s="79" t="s">
        <v>120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56">
        <v>200</v>
      </c>
      <c r="AF27" s="156"/>
      <c r="AG27" s="156"/>
      <c r="AH27" s="156"/>
      <c r="AI27" s="156"/>
      <c r="AJ27" s="156"/>
      <c r="AK27" s="164" t="s">
        <v>119</v>
      </c>
      <c r="AL27" s="164"/>
      <c r="AM27" s="164"/>
      <c r="AN27" s="164"/>
      <c r="AO27" s="164"/>
      <c r="AP27" s="164"/>
      <c r="AQ27" s="164"/>
      <c r="AR27" s="164"/>
      <c r="AS27" s="164"/>
      <c r="AT27" s="154">
        <v>130000</v>
      </c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>
        <v>12660</v>
      </c>
      <c r="BL27" s="154"/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  <c r="BW27" s="154">
        <f t="shared" ref="BW27:BW34" si="2">AT27-BK27</f>
        <v>117340</v>
      </c>
      <c r="BX27" s="154"/>
      <c r="BY27" s="154"/>
      <c r="BZ27" s="154"/>
      <c r="CA27" s="154"/>
      <c r="CB27" s="154"/>
      <c r="CC27" s="154"/>
      <c r="CD27" s="154"/>
      <c r="CE27" s="154"/>
      <c r="CF27" s="154"/>
      <c r="CG27" s="154"/>
      <c r="CH27" s="20">
        <f t="shared" si="0"/>
        <v>9.7384615384615394</v>
      </c>
      <c r="CJ27" s="23"/>
      <c r="CK27" s="23"/>
      <c r="CL27" s="23"/>
      <c r="CM27" s="25"/>
      <c r="CN27" s="25"/>
      <c r="CO27" s="25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</row>
    <row r="28" spans="1:129" s="19" customFormat="1" ht="86.25" customHeight="1">
      <c r="A28" s="79" t="s">
        <v>122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21"/>
      <c r="AE28" s="155">
        <v>200</v>
      </c>
      <c r="AF28" s="155"/>
      <c r="AG28" s="155"/>
      <c r="AH28" s="155"/>
      <c r="AI28" s="155"/>
      <c r="AJ28" s="155"/>
      <c r="AK28" s="164" t="s">
        <v>121</v>
      </c>
      <c r="AL28" s="164"/>
      <c r="AM28" s="164"/>
      <c r="AN28" s="164"/>
      <c r="AO28" s="164"/>
      <c r="AP28" s="164"/>
      <c r="AQ28" s="164"/>
      <c r="AR28" s="164"/>
      <c r="AS28" s="164"/>
      <c r="AT28" s="154">
        <v>311500</v>
      </c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>
        <v>39884.76</v>
      </c>
      <c r="BL28" s="154"/>
      <c r="BM28" s="154"/>
      <c r="BN28" s="154"/>
      <c r="BO28" s="154"/>
      <c r="BP28" s="154"/>
      <c r="BQ28" s="154"/>
      <c r="BR28" s="154"/>
      <c r="BS28" s="154"/>
      <c r="BT28" s="154"/>
      <c r="BU28" s="154"/>
      <c r="BV28" s="154"/>
      <c r="BW28" s="154">
        <f t="shared" si="2"/>
        <v>271615.24</v>
      </c>
      <c r="BX28" s="154"/>
      <c r="BY28" s="154"/>
      <c r="BZ28" s="154"/>
      <c r="CA28" s="154"/>
      <c r="CB28" s="154"/>
      <c r="CC28" s="154"/>
      <c r="CD28" s="154"/>
      <c r="CE28" s="154"/>
      <c r="CF28" s="154"/>
      <c r="CG28" s="154"/>
      <c r="CH28" s="20">
        <f t="shared" si="0"/>
        <v>12.804096308186196</v>
      </c>
      <c r="CJ28" s="23"/>
      <c r="CK28" s="23"/>
      <c r="CL28" s="23"/>
      <c r="CM28" s="25"/>
      <c r="CN28" s="25"/>
      <c r="CO28" s="25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</row>
    <row r="29" spans="1:129" s="19" customFormat="1" ht="87.75" customHeight="1">
      <c r="A29" s="79" t="s">
        <v>249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21"/>
      <c r="AE29" s="156">
        <v>200</v>
      </c>
      <c r="AF29" s="156"/>
      <c r="AG29" s="156"/>
      <c r="AH29" s="156"/>
      <c r="AI29" s="156"/>
      <c r="AJ29" s="156"/>
      <c r="AK29" s="164" t="s">
        <v>250</v>
      </c>
      <c r="AL29" s="164"/>
      <c r="AM29" s="164"/>
      <c r="AN29" s="164"/>
      <c r="AO29" s="164"/>
      <c r="AP29" s="164"/>
      <c r="AQ29" s="164"/>
      <c r="AR29" s="164"/>
      <c r="AS29" s="164"/>
      <c r="AT29" s="154">
        <v>211000</v>
      </c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>
        <v>130606</v>
      </c>
      <c r="BL29" s="154"/>
      <c r="BM29" s="154"/>
      <c r="BN29" s="154"/>
      <c r="BO29" s="154"/>
      <c r="BP29" s="154"/>
      <c r="BQ29" s="154"/>
      <c r="BR29" s="154"/>
      <c r="BS29" s="154"/>
      <c r="BT29" s="154"/>
      <c r="BU29" s="154"/>
      <c r="BV29" s="154"/>
      <c r="BW29" s="154">
        <f t="shared" si="2"/>
        <v>80394</v>
      </c>
      <c r="BX29" s="154"/>
      <c r="BY29" s="154"/>
      <c r="BZ29" s="154"/>
      <c r="CA29" s="154"/>
      <c r="CB29" s="154"/>
      <c r="CC29" s="154"/>
      <c r="CD29" s="154"/>
      <c r="CE29" s="154"/>
      <c r="CF29" s="154"/>
      <c r="CG29" s="154"/>
      <c r="CH29" s="20">
        <f t="shared" ref="CH29" si="3">BK29/AT29*100</f>
        <v>61.898578199052132</v>
      </c>
      <c r="CJ29" s="23"/>
      <c r="CK29" s="23"/>
      <c r="CL29" s="23"/>
      <c r="CM29" s="25"/>
      <c r="CN29" s="25"/>
      <c r="CO29" s="25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</row>
    <row r="30" spans="1:129" s="26" customFormat="1" ht="75.75" customHeight="1">
      <c r="A30" s="159" t="s">
        <v>279</v>
      </c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33"/>
      <c r="AE30" s="157">
        <v>200</v>
      </c>
      <c r="AF30" s="157"/>
      <c r="AG30" s="157"/>
      <c r="AH30" s="157"/>
      <c r="AI30" s="157"/>
      <c r="AJ30" s="157"/>
      <c r="AK30" s="178" t="s">
        <v>280</v>
      </c>
      <c r="AL30" s="178"/>
      <c r="AM30" s="178"/>
      <c r="AN30" s="178"/>
      <c r="AO30" s="178"/>
      <c r="AP30" s="178"/>
      <c r="AQ30" s="178"/>
      <c r="AR30" s="178"/>
      <c r="AS30" s="178"/>
      <c r="AT30" s="165">
        <v>135000</v>
      </c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5"/>
      <c r="BK30" s="165">
        <v>2699.17</v>
      </c>
      <c r="BL30" s="165"/>
      <c r="BM30" s="165"/>
      <c r="BN30" s="165"/>
      <c r="BO30" s="165"/>
      <c r="BP30" s="165"/>
      <c r="BQ30" s="165"/>
      <c r="BR30" s="165"/>
      <c r="BS30" s="165"/>
      <c r="BT30" s="165"/>
      <c r="BU30" s="165"/>
      <c r="BV30" s="165"/>
      <c r="BW30" s="165">
        <f t="shared" si="2"/>
        <v>132300.82999999999</v>
      </c>
      <c r="BX30" s="165"/>
      <c r="BY30" s="165"/>
      <c r="BZ30" s="165"/>
      <c r="CA30" s="165"/>
      <c r="CB30" s="165"/>
      <c r="CC30" s="165"/>
      <c r="CD30" s="165"/>
      <c r="CE30" s="165"/>
      <c r="CF30" s="165"/>
      <c r="CG30" s="165"/>
      <c r="CH30" s="28">
        <f t="shared" ref="CH30:CH32" si="4">BK30/AT30*100</f>
        <v>1.9993851851851854</v>
      </c>
      <c r="CJ30" s="29"/>
      <c r="CK30" s="29"/>
      <c r="CL30" s="29"/>
      <c r="CM30" s="30"/>
      <c r="CN30" s="30"/>
      <c r="CO30" s="30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</row>
    <row r="31" spans="1:129" s="26" customFormat="1" ht="81.75" customHeight="1">
      <c r="A31" s="159" t="s">
        <v>281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33"/>
      <c r="AE31" s="157">
        <v>200</v>
      </c>
      <c r="AF31" s="157"/>
      <c r="AG31" s="157"/>
      <c r="AH31" s="157"/>
      <c r="AI31" s="157"/>
      <c r="AJ31" s="157"/>
      <c r="AK31" s="178" t="s">
        <v>282</v>
      </c>
      <c r="AL31" s="178"/>
      <c r="AM31" s="178"/>
      <c r="AN31" s="178"/>
      <c r="AO31" s="178"/>
      <c r="AP31" s="178"/>
      <c r="AQ31" s="178"/>
      <c r="AR31" s="178"/>
      <c r="AS31" s="178"/>
      <c r="AT31" s="165">
        <v>15000</v>
      </c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5"/>
      <c r="BK31" s="165">
        <v>145.69</v>
      </c>
      <c r="BL31" s="165"/>
      <c r="BM31" s="165"/>
      <c r="BN31" s="165"/>
      <c r="BO31" s="165"/>
      <c r="BP31" s="165"/>
      <c r="BQ31" s="165"/>
      <c r="BR31" s="165"/>
      <c r="BS31" s="165"/>
      <c r="BT31" s="165"/>
      <c r="BU31" s="165"/>
      <c r="BV31" s="165"/>
      <c r="BW31" s="165">
        <f t="shared" si="2"/>
        <v>14854.31</v>
      </c>
      <c r="BX31" s="165"/>
      <c r="BY31" s="165"/>
      <c r="BZ31" s="165"/>
      <c r="CA31" s="165"/>
      <c r="CB31" s="165"/>
      <c r="CC31" s="165"/>
      <c r="CD31" s="165"/>
      <c r="CE31" s="165"/>
      <c r="CF31" s="165"/>
      <c r="CG31" s="165"/>
      <c r="CH31" s="28">
        <f t="shared" si="4"/>
        <v>0.97126666666666661</v>
      </c>
      <c r="CJ31" s="29"/>
      <c r="CK31" s="29"/>
      <c r="CL31" s="29"/>
      <c r="CM31" s="30"/>
      <c r="CN31" s="30"/>
      <c r="CO31" s="30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</row>
    <row r="32" spans="1:129" s="26" customFormat="1" ht="68.25" customHeight="1">
      <c r="A32" s="159" t="s">
        <v>284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33"/>
      <c r="AE32" s="157">
        <v>200</v>
      </c>
      <c r="AF32" s="157"/>
      <c r="AG32" s="157"/>
      <c r="AH32" s="157"/>
      <c r="AI32" s="157"/>
      <c r="AJ32" s="157"/>
      <c r="AK32" s="178" t="s">
        <v>283</v>
      </c>
      <c r="AL32" s="178"/>
      <c r="AM32" s="178"/>
      <c r="AN32" s="178"/>
      <c r="AO32" s="178"/>
      <c r="AP32" s="178"/>
      <c r="AQ32" s="178"/>
      <c r="AR32" s="178"/>
      <c r="AS32" s="178"/>
      <c r="AT32" s="165">
        <v>20000</v>
      </c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>
        <v>15000</v>
      </c>
      <c r="BL32" s="165"/>
      <c r="BM32" s="165"/>
      <c r="BN32" s="165"/>
      <c r="BO32" s="165"/>
      <c r="BP32" s="165"/>
      <c r="BQ32" s="165"/>
      <c r="BR32" s="165"/>
      <c r="BS32" s="165"/>
      <c r="BT32" s="165"/>
      <c r="BU32" s="165"/>
      <c r="BV32" s="165"/>
      <c r="BW32" s="165">
        <f t="shared" si="2"/>
        <v>5000</v>
      </c>
      <c r="BX32" s="165"/>
      <c r="BY32" s="165"/>
      <c r="BZ32" s="165"/>
      <c r="CA32" s="165"/>
      <c r="CB32" s="165"/>
      <c r="CC32" s="165"/>
      <c r="CD32" s="165"/>
      <c r="CE32" s="165"/>
      <c r="CF32" s="165"/>
      <c r="CG32" s="165"/>
      <c r="CH32" s="28">
        <f t="shared" si="4"/>
        <v>75</v>
      </c>
      <c r="CJ32" s="29"/>
      <c r="CK32" s="29"/>
      <c r="CL32" s="29"/>
      <c r="CM32" s="30"/>
      <c r="CN32" s="30"/>
      <c r="CO32" s="30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</row>
    <row r="33" spans="1:129" s="19" customFormat="1" ht="121.5" customHeight="1">
      <c r="A33" s="79" t="s">
        <v>126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21"/>
      <c r="AE33" s="156">
        <v>200</v>
      </c>
      <c r="AF33" s="156"/>
      <c r="AG33" s="156"/>
      <c r="AH33" s="156"/>
      <c r="AI33" s="156"/>
      <c r="AJ33" s="156"/>
      <c r="AK33" s="164" t="s">
        <v>123</v>
      </c>
      <c r="AL33" s="164"/>
      <c r="AM33" s="164"/>
      <c r="AN33" s="164"/>
      <c r="AO33" s="164"/>
      <c r="AP33" s="164"/>
      <c r="AQ33" s="164"/>
      <c r="AR33" s="164"/>
      <c r="AS33" s="164"/>
      <c r="AT33" s="154">
        <v>349200</v>
      </c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>
        <v>199141.9</v>
      </c>
      <c r="BL33" s="154"/>
      <c r="BM33" s="154"/>
      <c r="BN33" s="154"/>
      <c r="BO33" s="154"/>
      <c r="BP33" s="154"/>
      <c r="BQ33" s="154"/>
      <c r="BR33" s="154"/>
      <c r="BS33" s="154"/>
      <c r="BT33" s="154"/>
      <c r="BU33" s="154"/>
      <c r="BV33" s="154"/>
      <c r="BW33" s="154">
        <f t="shared" si="2"/>
        <v>150058.1</v>
      </c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20">
        <f t="shared" si="0"/>
        <v>57.02803550973654</v>
      </c>
      <c r="CJ33" s="23"/>
      <c r="CK33" s="23"/>
      <c r="CL33" s="23"/>
      <c r="CM33" s="25"/>
      <c r="CN33" s="25"/>
      <c r="CO33" s="25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</row>
    <row r="34" spans="1:129" s="19" customFormat="1" ht="140.25" customHeight="1">
      <c r="A34" s="79" t="s">
        <v>3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21"/>
      <c r="AE34" s="156">
        <v>200</v>
      </c>
      <c r="AF34" s="156"/>
      <c r="AG34" s="156"/>
      <c r="AH34" s="156"/>
      <c r="AI34" s="156"/>
      <c r="AJ34" s="156"/>
      <c r="AK34" s="164" t="s">
        <v>124</v>
      </c>
      <c r="AL34" s="164"/>
      <c r="AM34" s="164"/>
      <c r="AN34" s="164"/>
      <c r="AO34" s="164"/>
      <c r="AP34" s="164"/>
      <c r="AQ34" s="164"/>
      <c r="AR34" s="164"/>
      <c r="AS34" s="164"/>
      <c r="AT34" s="154">
        <v>105500</v>
      </c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>
        <v>54622.33</v>
      </c>
      <c r="BL34" s="154"/>
      <c r="BM34" s="154"/>
      <c r="BN34" s="154"/>
      <c r="BO34" s="154"/>
      <c r="BP34" s="154"/>
      <c r="BQ34" s="154"/>
      <c r="BR34" s="154"/>
      <c r="BS34" s="154"/>
      <c r="BT34" s="154"/>
      <c r="BU34" s="154"/>
      <c r="BV34" s="154"/>
      <c r="BW34" s="154">
        <f t="shared" si="2"/>
        <v>50877.67</v>
      </c>
      <c r="BX34" s="154"/>
      <c r="BY34" s="154"/>
      <c r="BZ34" s="154"/>
      <c r="CA34" s="154"/>
      <c r="CB34" s="154"/>
      <c r="CC34" s="154"/>
      <c r="CD34" s="154"/>
      <c r="CE34" s="154"/>
      <c r="CF34" s="154"/>
      <c r="CG34" s="154"/>
      <c r="CH34" s="20">
        <f t="shared" si="0"/>
        <v>51.77472037914692</v>
      </c>
      <c r="CJ34" s="23"/>
      <c r="CK34" s="23"/>
      <c r="CL34" s="23"/>
      <c r="CM34" s="25"/>
      <c r="CN34" s="25"/>
      <c r="CO34" s="25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</row>
    <row r="35" spans="1:129" s="19" customFormat="1" ht="108" customHeight="1">
      <c r="A35" s="79" t="s">
        <v>4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21"/>
      <c r="AE35" s="156">
        <v>200</v>
      </c>
      <c r="AF35" s="156"/>
      <c r="AG35" s="156"/>
      <c r="AH35" s="156"/>
      <c r="AI35" s="156"/>
      <c r="AJ35" s="156"/>
      <c r="AK35" s="164" t="s">
        <v>125</v>
      </c>
      <c r="AL35" s="164"/>
      <c r="AM35" s="164"/>
      <c r="AN35" s="164"/>
      <c r="AO35" s="164"/>
      <c r="AP35" s="164"/>
      <c r="AQ35" s="164"/>
      <c r="AR35" s="164"/>
      <c r="AS35" s="164"/>
      <c r="AT35" s="154">
        <v>65300</v>
      </c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 t="s">
        <v>28</v>
      </c>
      <c r="BL35" s="154"/>
      <c r="BM35" s="154"/>
      <c r="BN35" s="154"/>
      <c r="BO35" s="154"/>
      <c r="BP35" s="154"/>
      <c r="BQ35" s="154"/>
      <c r="BR35" s="154"/>
      <c r="BS35" s="154"/>
      <c r="BT35" s="154"/>
      <c r="BU35" s="154"/>
      <c r="BV35" s="154"/>
      <c r="BW35" s="154">
        <f t="shared" ref="BW35:BW43" si="5">AT35</f>
        <v>65300</v>
      </c>
      <c r="BX35" s="154"/>
      <c r="BY35" s="154"/>
      <c r="BZ35" s="154"/>
      <c r="CA35" s="154"/>
      <c r="CB35" s="154"/>
      <c r="CC35" s="154"/>
      <c r="CD35" s="154"/>
      <c r="CE35" s="154"/>
      <c r="CF35" s="154"/>
      <c r="CG35" s="154"/>
      <c r="CH35" s="20" t="e">
        <f t="shared" si="0"/>
        <v>#VALUE!</v>
      </c>
      <c r="CJ35" s="23"/>
      <c r="CK35" s="23"/>
      <c r="CL35" s="23"/>
      <c r="CM35" s="25"/>
      <c r="CN35" s="25"/>
      <c r="CO35" s="25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</row>
    <row r="36" spans="1:129" s="26" customFormat="1" ht="147" customHeight="1">
      <c r="A36" s="145" t="s">
        <v>234</v>
      </c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7"/>
      <c r="AD36" s="33"/>
      <c r="AE36" s="157">
        <v>200</v>
      </c>
      <c r="AF36" s="157"/>
      <c r="AG36" s="157"/>
      <c r="AH36" s="157"/>
      <c r="AI36" s="157"/>
      <c r="AJ36" s="157"/>
      <c r="AK36" s="178" t="s">
        <v>233</v>
      </c>
      <c r="AL36" s="178"/>
      <c r="AM36" s="178"/>
      <c r="AN36" s="178"/>
      <c r="AO36" s="178"/>
      <c r="AP36" s="178"/>
      <c r="AQ36" s="178"/>
      <c r="AR36" s="178"/>
      <c r="AS36" s="178"/>
      <c r="AT36" s="165">
        <v>5000</v>
      </c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 t="s">
        <v>28</v>
      </c>
      <c r="BL36" s="165"/>
      <c r="BM36" s="165"/>
      <c r="BN36" s="165"/>
      <c r="BO36" s="165"/>
      <c r="BP36" s="165"/>
      <c r="BQ36" s="165"/>
      <c r="BR36" s="165"/>
      <c r="BS36" s="165"/>
      <c r="BT36" s="165"/>
      <c r="BU36" s="165"/>
      <c r="BV36" s="165"/>
      <c r="BW36" s="154">
        <f t="shared" si="5"/>
        <v>5000</v>
      </c>
      <c r="BX36" s="154"/>
      <c r="BY36" s="154"/>
      <c r="BZ36" s="154"/>
      <c r="CA36" s="154"/>
      <c r="CB36" s="154"/>
      <c r="CC36" s="154"/>
      <c r="CD36" s="154"/>
      <c r="CE36" s="154"/>
      <c r="CF36" s="154"/>
      <c r="CG36" s="154"/>
      <c r="CH36" s="28" t="e">
        <f t="shared" si="0"/>
        <v>#VALUE!</v>
      </c>
      <c r="CJ36" s="29"/>
      <c r="CK36" s="29"/>
      <c r="CL36" s="29"/>
      <c r="CM36" s="30"/>
      <c r="CN36" s="30"/>
      <c r="CO36" s="30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</row>
    <row r="37" spans="1:129" s="26" customFormat="1" ht="153" customHeight="1">
      <c r="A37" s="145" t="s">
        <v>235</v>
      </c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7"/>
      <c r="AD37" s="33"/>
      <c r="AE37" s="157">
        <v>200</v>
      </c>
      <c r="AF37" s="157"/>
      <c r="AG37" s="157"/>
      <c r="AH37" s="157"/>
      <c r="AI37" s="157"/>
      <c r="AJ37" s="157"/>
      <c r="AK37" s="178" t="s">
        <v>239</v>
      </c>
      <c r="AL37" s="178"/>
      <c r="AM37" s="178"/>
      <c r="AN37" s="178"/>
      <c r="AO37" s="178"/>
      <c r="AP37" s="178"/>
      <c r="AQ37" s="178"/>
      <c r="AR37" s="178"/>
      <c r="AS37" s="178"/>
      <c r="AT37" s="165">
        <v>25900</v>
      </c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>
        <v>25860</v>
      </c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54">
        <f>AT37-BK37</f>
        <v>40</v>
      </c>
      <c r="BX37" s="154"/>
      <c r="BY37" s="154"/>
      <c r="BZ37" s="154"/>
      <c r="CA37" s="154"/>
      <c r="CB37" s="154"/>
      <c r="CC37" s="154"/>
      <c r="CD37" s="154"/>
      <c r="CE37" s="154"/>
      <c r="CF37" s="154"/>
      <c r="CG37" s="154"/>
      <c r="CH37" s="28">
        <f t="shared" si="0"/>
        <v>99.845559845559848</v>
      </c>
      <c r="CJ37" s="29"/>
      <c r="CK37" s="29"/>
      <c r="CL37" s="29"/>
      <c r="CM37" s="30"/>
      <c r="CN37" s="30"/>
      <c r="CO37" s="30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</row>
    <row r="38" spans="1:129" s="26" customFormat="1" ht="173.25" customHeight="1">
      <c r="A38" s="145" t="s">
        <v>236</v>
      </c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7"/>
      <c r="AD38" s="33"/>
      <c r="AE38" s="157">
        <v>200</v>
      </c>
      <c r="AF38" s="157"/>
      <c r="AG38" s="157"/>
      <c r="AH38" s="157"/>
      <c r="AI38" s="157"/>
      <c r="AJ38" s="157"/>
      <c r="AK38" s="178" t="s">
        <v>240</v>
      </c>
      <c r="AL38" s="178"/>
      <c r="AM38" s="178"/>
      <c r="AN38" s="178"/>
      <c r="AO38" s="178"/>
      <c r="AP38" s="178"/>
      <c r="AQ38" s="178"/>
      <c r="AR38" s="178"/>
      <c r="AS38" s="178"/>
      <c r="AT38" s="165">
        <v>14100</v>
      </c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 t="s">
        <v>28</v>
      </c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54">
        <f t="shared" si="5"/>
        <v>14100</v>
      </c>
      <c r="BX38" s="154"/>
      <c r="BY38" s="154"/>
      <c r="BZ38" s="154"/>
      <c r="CA38" s="154"/>
      <c r="CB38" s="154"/>
      <c r="CC38" s="154"/>
      <c r="CD38" s="154"/>
      <c r="CE38" s="154"/>
      <c r="CF38" s="154"/>
      <c r="CG38" s="154"/>
      <c r="CH38" s="28"/>
      <c r="CJ38" s="29"/>
      <c r="CK38" s="29"/>
      <c r="CL38" s="29"/>
      <c r="CM38" s="30"/>
      <c r="CN38" s="30"/>
      <c r="CO38" s="30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</row>
    <row r="39" spans="1:129" s="26" customFormat="1" ht="138.75" customHeight="1">
      <c r="A39" s="145" t="s">
        <v>237</v>
      </c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7"/>
      <c r="AD39" s="33"/>
      <c r="AE39" s="157">
        <v>200</v>
      </c>
      <c r="AF39" s="157"/>
      <c r="AG39" s="157"/>
      <c r="AH39" s="157"/>
      <c r="AI39" s="157"/>
      <c r="AJ39" s="157"/>
      <c r="AK39" s="178" t="s">
        <v>5</v>
      </c>
      <c r="AL39" s="178"/>
      <c r="AM39" s="178"/>
      <c r="AN39" s="178"/>
      <c r="AO39" s="178"/>
      <c r="AP39" s="178"/>
      <c r="AQ39" s="178"/>
      <c r="AR39" s="178"/>
      <c r="AS39" s="178"/>
      <c r="AT39" s="165">
        <v>22900</v>
      </c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>
        <v>7440</v>
      </c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54">
        <f>AT39-BK39</f>
        <v>15460</v>
      </c>
      <c r="BX39" s="154"/>
      <c r="BY39" s="154"/>
      <c r="BZ39" s="154"/>
      <c r="CA39" s="154"/>
      <c r="CB39" s="154"/>
      <c r="CC39" s="154"/>
      <c r="CD39" s="154"/>
      <c r="CE39" s="154"/>
      <c r="CF39" s="154"/>
      <c r="CG39" s="154"/>
      <c r="CH39" s="28"/>
      <c r="CJ39" s="29"/>
      <c r="CK39" s="29"/>
      <c r="CL39" s="29"/>
      <c r="CM39" s="30"/>
      <c r="CN39" s="30"/>
      <c r="CO39" s="30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</row>
    <row r="40" spans="1:129" s="26" customFormat="1" ht="153.75" customHeight="1">
      <c r="A40" s="145" t="s">
        <v>238</v>
      </c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7"/>
      <c r="AD40" s="33"/>
      <c r="AE40" s="157">
        <v>200</v>
      </c>
      <c r="AF40" s="157"/>
      <c r="AG40" s="157"/>
      <c r="AH40" s="157"/>
      <c r="AI40" s="157"/>
      <c r="AJ40" s="157"/>
      <c r="AK40" s="178" t="s">
        <v>241</v>
      </c>
      <c r="AL40" s="178"/>
      <c r="AM40" s="178"/>
      <c r="AN40" s="178"/>
      <c r="AO40" s="178"/>
      <c r="AP40" s="178"/>
      <c r="AQ40" s="178"/>
      <c r="AR40" s="178"/>
      <c r="AS40" s="178"/>
      <c r="AT40" s="165">
        <v>37700</v>
      </c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 t="s">
        <v>28</v>
      </c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54">
        <f t="shared" si="5"/>
        <v>37700</v>
      </c>
      <c r="BX40" s="154"/>
      <c r="BY40" s="154"/>
      <c r="BZ40" s="154"/>
      <c r="CA40" s="154"/>
      <c r="CB40" s="154"/>
      <c r="CC40" s="154"/>
      <c r="CD40" s="154"/>
      <c r="CE40" s="154"/>
      <c r="CF40" s="154"/>
      <c r="CG40" s="154"/>
      <c r="CH40" s="28"/>
      <c r="CJ40" s="29"/>
      <c r="CK40" s="29"/>
      <c r="CL40" s="29"/>
      <c r="CM40" s="30"/>
      <c r="CN40" s="30"/>
      <c r="CO40" s="30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</row>
    <row r="41" spans="1:129" s="26" customFormat="1" ht="153.75" customHeight="1">
      <c r="A41" s="145" t="s">
        <v>289</v>
      </c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7"/>
      <c r="AD41" s="38"/>
      <c r="AE41" s="158">
        <v>200</v>
      </c>
      <c r="AF41" s="158"/>
      <c r="AG41" s="158"/>
      <c r="AH41" s="158"/>
      <c r="AI41" s="158"/>
      <c r="AJ41" s="158"/>
      <c r="AK41" s="218" t="s">
        <v>290</v>
      </c>
      <c r="AL41" s="218"/>
      <c r="AM41" s="218"/>
      <c r="AN41" s="218"/>
      <c r="AO41" s="218"/>
      <c r="AP41" s="218"/>
      <c r="AQ41" s="218"/>
      <c r="AR41" s="218"/>
      <c r="AS41" s="218"/>
      <c r="AT41" s="165">
        <v>2400</v>
      </c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>
        <v>2400</v>
      </c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 t="s">
        <v>28</v>
      </c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28"/>
      <c r="CJ41" s="29"/>
      <c r="CK41" s="29"/>
      <c r="CL41" s="29"/>
      <c r="CM41" s="30"/>
      <c r="CN41" s="30"/>
      <c r="CO41" s="30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</row>
    <row r="42" spans="1:129" s="19" customFormat="1" ht="138" customHeight="1">
      <c r="A42" s="145" t="s">
        <v>274</v>
      </c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7"/>
      <c r="AD42" s="34"/>
      <c r="AE42" s="156">
        <v>200</v>
      </c>
      <c r="AF42" s="156"/>
      <c r="AG42" s="156"/>
      <c r="AH42" s="156"/>
      <c r="AI42" s="156"/>
      <c r="AJ42" s="156"/>
      <c r="AK42" s="164" t="s">
        <v>272</v>
      </c>
      <c r="AL42" s="164"/>
      <c r="AM42" s="164"/>
      <c r="AN42" s="164"/>
      <c r="AO42" s="164"/>
      <c r="AP42" s="164"/>
      <c r="AQ42" s="164"/>
      <c r="AR42" s="164"/>
      <c r="AS42" s="164"/>
      <c r="AT42" s="154">
        <v>40000</v>
      </c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  <c r="BI42" s="154"/>
      <c r="BJ42" s="154"/>
      <c r="BK42" s="154">
        <v>40000</v>
      </c>
      <c r="BL42" s="154"/>
      <c r="BM42" s="154"/>
      <c r="BN42" s="154"/>
      <c r="BO42" s="154"/>
      <c r="BP42" s="154"/>
      <c r="BQ42" s="154"/>
      <c r="BR42" s="154"/>
      <c r="BS42" s="154"/>
      <c r="BT42" s="154"/>
      <c r="BU42" s="154"/>
      <c r="BV42" s="154"/>
      <c r="BW42" s="154" t="s">
        <v>28</v>
      </c>
      <c r="BX42" s="154"/>
      <c r="BY42" s="154"/>
      <c r="BZ42" s="154"/>
      <c r="CA42" s="154"/>
      <c r="CB42" s="154"/>
      <c r="CC42" s="154"/>
      <c r="CD42" s="154"/>
      <c r="CE42" s="154"/>
      <c r="CF42" s="154"/>
      <c r="CG42" s="154"/>
      <c r="CH42" s="20">
        <f t="shared" ref="CH42" si="6">BK42/AT42*100</f>
        <v>100</v>
      </c>
      <c r="CJ42" s="35"/>
      <c r="CK42" s="35"/>
      <c r="CL42" s="35"/>
      <c r="CM42" s="25"/>
      <c r="CN42" s="25"/>
      <c r="CO42" s="25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</row>
    <row r="43" spans="1:129" s="19" customFormat="1" ht="138" customHeight="1">
      <c r="A43" s="145" t="s">
        <v>305</v>
      </c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7"/>
      <c r="AD43" s="38"/>
      <c r="AE43" s="158">
        <v>200</v>
      </c>
      <c r="AF43" s="158"/>
      <c r="AG43" s="158"/>
      <c r="AH43" s="158"/>
      <c r="AI43" s="158"/>
      <c r="AJ43" s="158"/>
      <c r="AK43" s="218" t="s">
        <v>306</v>
      </c>
      <c r="AL43" s="218"/>
      <c r="AM43" s="218"/>
      <c r="AN43" s="218"/>
      <c r="AO43" s="218"/>
      <c r="AP43" s="218"/>
      <c r="AQ43" s="218"/>
      <c r="AR43" s="218"/>
      <c r="AS43" s="218"/>
      <c r="AT43" s="154">
        <v>64000</v>
      </c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  <c r="BI43" s="154"/>
      <c r="BJ43" s="154"/>
      <c r="BK43" s="154" t="s">
        <v>28</v>
      </c>
      <c r="BL43" s="154"/>
      <c r="BM43" s="154"/>
      <c r="BN43" s="154"/>
      <c r="BO43" s="154"/>
      <c r="BP43" s="154"/>
      <c r="BQ43" s="154"/>
      <c r="BR43" s="154"/>
      <c r="BS43" s="154"/>
      <c r="BT43" s="154"/>
      <c r="BU43" s="154"/>
      <c r="BV43" s="154"/>
      <c r="BW43" s="154">
        <f t="shared" si="5"/>
        <v>64000</v>
      </c>
      <c r="BX43" s="154"/>
      <c r="BY43" s="154"/>
      <c r="BZ43" s="154"/>
      <c r="CA43" s="154"/>
      <c r="CB43" s="154"/>
      <c r="CC43" s="154"/>
      <c r="CD43" s="154"/>
      <c r="CE43" s="154"/>
      <c r="CF43" s="154"/>
      <c r="CG43" s="154"/>
      <c r="CH43" s="20" t="e">
        <f t="shared" si="0"/>
        <v>#VALUE!</v>
      </c>
      <c r="CJ43" s="23"/>
      <c r="CK43" s="23"/>
      <c r="CL43" s="23"/>
      <c r="CM43" s="25"/>
      <c r="CN43" s="25"/>
      <c r="CO43" s="25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</row>
    <row r="44" spans="1:129" s="19" customFormat="1" ht="138" customHeight="1">
      <c r="A44" s="145" t="s">
        <v>307</v>
      </c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7"/>
      <c r="AD44" s="38"/>
      <c r="AE44" s="158">
        <v>200</v>
      </c>
      <c r="AF44" s="158"/>
      <c r="AG44" s="158"/>
      <c r="AH44" s="158"/>
      <c r="AI44" s="158"/>
      <c r="AJ44" s="158"/>
      <c r="AK44" s="218" t="s">
        <v>6</v>
      </c>
      <c r="AL44" s="218"/>
      <c r="AM44" s="218"/>
      <c r="AN44" s="218"/>
      <c r="AO44" s="218"/>
      <c r="AP44" s="218"/>
      <c r="AQ44" s="218"/>
      <c r="AR44" s="218"/>
      <c r="AS44" s="218"/>
      <c r="AT44" s="154">
        <v>57000</v>
      </c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  <c r="BI44" s="154"/>
      <c r="BJ44" s="154"/>
      <c r="BK44" s="154" t="s">
        <v>28</v>
      </c>
      <c r="BL44" s="154"/>
      <c r="BM44" s="154"/>
      <c r="BN44" s="154"/>
      <c r="BO44" s="154"/>
      <c r="BP44" s="154"/>
      <c r="BQ44" s="154"/>
      <c r="BR44" s="154"/>
      <c r="BS44" s="154"/>
      <c r="BT44" s="154"/>
      <c r="BU44" s="154"/>
      <c r="BV44" s="154"/>
      <c r="BW44" s="154">
        <f t="shared" ref="BW44" si="7">AT44</f>
        <v>57000</v>
      </c>
      <c r="BX44" s="154"/>
      <c r="BY44" s="154"/>
      <c r="BZ44" s="154"/>
      <c r="CA44" s="154"/>
      <c r="CB44" s="154"/>
      <c r="CC44" s="154"/>
      <c r="CD44" s="154"/>
      <c r="CE44" s="154"/>
      <c r="CF44" s="154"/>
      <c r="CG44" s="154"/>
      <c r="CH44" s="20" t="e">
        <f t="shared" ref="CH44" si="8">BK44/AT44*100</f>
        <v>#VALUE!</v>
      </c>
      <c r="CJ44" s="41"/>
      <c r="CK44" s="41"/>
      <c r="CL44" s="41"/>
      <c r="CM44" s="25"/>
      <c r="CN44" s="25"/>
      <c r="CO44" s="25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</row>
    <row r="45" spans="1:129" s="26" customFormat="1" ht="180.75" customHeight="1">
      <c r="A45" s="145" t="s">
        <v>218</v>
      </c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7"/>
      <c r="AD45" s="27"/>
      <c r="AE45" s="157">
        <v>200</v>
      </c>
      <c r="AF45" s="157"/>
      <c r="AG45" s="157"/>
      <c r="AH45" s="157"/>
      <c r="AI45" s="157"/>
      <c r="AJ45" s="157"/>
      <c r="AK45" s="178" t="s">
        <v>217</v>
      </c>
      <c r="AL45" s="178"/>
      <c r="AM45" s="178"/>
      <c r="AN45" s="178"/>
      <c r="AO45" s="178"/>
      <c r="AP45" s="178"/>
      <c r="AQ45" s="178"/>
      <c r="AR45" s="178"/>
      <c r="AS45" s="178"/>
      <c r="AT45" s="165">
        <v>35000</v>
      </c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>
        <v>34225.17</v>
      </c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54">
        <f>AT45-BK45</f>
        <v>774.83000000000175</v>
      </c>
      <c r="BX45" s="154"/>
      <c r="BY45" s="154"/>
      <c r="BZ45" s="154"/>
      <c r="CA45" s="154"/>
      <c r="CB45" s="154"/>
      <c r="CC45" s="154"/>
      <c r="CD45" s="154"/>
      <c r="CE45" s="154"/>
      <c r="CF45" s="154"/>
      <c r="CG45" s="154"/>
      <c r="CH45" s="28">
        <f>BK45/AT45*100</f>
        <v>97.786199999999994</v>
      </c>
      <c r="CJ45" s="29"/>
      <c r="CK45" s="29"/>
      <c r="CL45" s="29"/>
      <c r="CM45" s="30"/>
      <c r="CN45" s="30"/>
      <c r="CO45" s="30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</row>
    <row r="46" spans="1:129" s="19" customFormat="1" ht="126" customHeight="1">
      <c r="A46" s="79" t="s">
        <v>8</v>
      </c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21"/>
      <c r="AE46" s="156">
        <v>200</v>
      </c>
      <c r="AF46" s="156"/>
      <c r="AG46" s="156"/>
      <c r="AH46" s="156"/>
      <c r="AI46" s="156"/>
      <c r="AJ46" s="156"/>
      <c r="AK46" s="164" t="s">
        <v>9</v>
      </c>
      <c r="AL46" s="164"/>
      <c r="AM46" s="164"/>
      <c r="AN46" s="164"/>
      <c r="AO46" s="164"/>
      <c r="AP46" s="164"/>
      <c r="AQ46" s="164"/>
      <c r="AR46" s="164"/>
      <c r="AS46" s="164"/>
      <c r="AT46" s="154">
        <v>5253000</v>
      </c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  <c r="BI46" s="154"/>
      <c r="BJ46" s="154"/>
      <c r="BK46" s="154">
        <v>2676382.7799999998</v>
      </c>
      <c r="BL46" s="154"/>
      <c r="BM46" s="154"/>
      <c r="BN46" s="154"/>
      <c r="BO46" s="154"/>
      <c r="BP46" s="154"/>
      <c r="BQ46" s="154"/>
      <c r="BR46" s="154"/>
      <c r="BS46" s="154"/>
      <c r="BT46" s="154"/>
      <c r="BU46" s="154"/>
      <c r="BV46" s="154"/>
      <c r="BW46" s="154">
        <f>AT46-BK46</f>
        <v>2576617.2200000002</v>
      </c>
      <c r="BX46" s="154"/>
      <c r="BY46" s="154"/>
      <c r="BZ46" s="154"/>
      <c r="CA46" s="154"/>
      <c r="CB46" s="154"/>
      <c r="CC46" s="154"/>
      <c r="CD46" s="154"/>
      <c r="CE46" s="154"/>
      <c r="CF46" s="154"/>
      <c r="CG46" s="154"/>
      <c r="CH46" s="20">
        <f t="shared" si="0"/>
        <v>50.949605558728337</v>
      </c>
      <c r="CJ46" s="23"/>
      <c r="CK46" s="23"/>
      <c r="CL46" s="23"/>
      <c r="CM46" s="25"/>
      <c r="CN46" s="25"/>
      <c r="CO46" s="25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</row>
    <row r="47" spans="1:129" s="19" customFormat="1" ht="126" customHeight="1">
      <c r="A47" s="79" t="s">
        <v>10</v>
      </c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21"/>
      <c r="AE47" s="156">
        <v>200</v>
      </c>
      <c r="AF47" s="156"/>
      <c r="AG47" s="156"/>
      <c r="AH47" s="156"/>
      <c r="AI47" s="156"/>
      <c r="AJ47" s="156"/>
      <c r="AK47" s="164" t="s">
        <v>7</v>
      </c>
      <c r="AL47" s="164"/>
      <c r="AM47" s="164"/>
      <c r="AN47" s="164"/>
      <c r="AO47" s="164"/>
      <c r="AP47" s="164"/>
      <c r="AQ47" s="164"/>
      <c r="AR47" s="164"/>
      <c r="AS47" s="164"/>
      <c r="AT47" s="154">
        <v>3554700</v>
      </c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  <c r="BI47" s="154"/>
      <c r="BJ47" s="154"/>
      <c r="BK47" s="154">
        <v>2497009.5</v>
      </c>
      <c r="BL47" s="154"/>
      <c r="BM47" s="154"/>
      <c r="BN47" s="154"/>
      <c r="BO47" s="154"/>
      <c r="BP47" s="154"/>
      <c r="BQ47" s="154"/>
      <c r="BR47" s="154"/>
      <c r="BS47" s="154"/>
      <c r="BT47" s="154"/>
      <c r="BU47" s="154"/>
      <c r="BV47" s="154"/>
      <c r="BW47" s="154">
        <f>AT47-BK47</f>
        <v>1057690.5</v>
      </c>
      <c r="BX47" s="154"/>
      <c r="BY47" s="154"/>
      <c r="BZ47" s="154"/>
      <c r="CA47" s="154"/>
      <c r="CB47" s="154"/>
      <c r="CC47" s="154"/>
      <c r="CD47" s="154"/>
      <c r="CE47" s="154"/>
      <c r="CF47" s="154"/>
      <c r="CG47" s="154"/>
      <c r="CH47" s="20">
        <f t="shared" si="0"/>
        <v>70.245294961600138</v>
      </c>
      <c r="CJ47" s="23"/>
      <c r="CK47" s="23"/>
      <c r="CL47" s="23"/>
      <c r="CM47" s="25"/>
      <c r="CN47" s="25"/>
      <c r="CO47" s="25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</row>
    <row r="48" spans="1:129" s="19" customFormat="1" ht="138.75" customHeight="1">
      <c r="A48" s="139" t="s">
        <v>13</v>
      </c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1"/>
      <c r="AD48" s="21"/>
      <c r="AE48" s="156">
        <v>200</v>
      </c>
      <c r="AF48" s="156"/>
      <c r="AG48" s="156"/>
      <c r="AH48" s="156"/>
      <c r="AI48" s="156"/>
      <c r="AJ48" s="156"/>
      <c r="AK48" s="164" t="s">
        <v>11</v>
      </c>
      <c r="AL48" s="164"/>
      <c r="AM48" s="164"/>
      <c r="AN48" s="164"/>
      <c r="AO48" s="164"/>
      <c r="AP48" s="164"/>
      <c r="AQ48" s="164"/>
      <c r="AR48" s="164"/>
      <c r="AS48" s="164"/>
      <c r="AT48" s="154">
        <v>600000</v>
      </c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>
        <v>555000.59</v>
      </c>
      <c r="BL48" s="154"/>
      <c r="BM48" s="154"/>
      <c r="BN48" s="154"/>
      <c r="BO48" s="154"/>
      <c r="BP48" s="154"/>
      <c r="BQ48" s="154"/>
      <c r="BR48" s="154"/>
      <c r="BS48" s="154"/>
      <c r="BT48" s="154"/>
      <c r="BU48" s="154"/>
      <c r="BV48" s="154"/>
      <c r="BW48" s="154">
        <f>AT48-BK48</f>
        <v>44999.410000000033</v>
      </c>
      <c r="BX48" s="154"/>
      <c r="BY48" s="154"/>
      <c r="BZ48" s="154"/>
      <c r="CA48" s="154"/>
      <c r="CB48" s="154"/>
      <c r="CC48" s="154"/>
      <c r="CD48" s="154"/>
      <c r="CE48" s="154"/>
      <c r="CF48" s="154"/>
      <c r="CG48" s="154"/>
      <c r="CH48" s="20">
        <f t="shared" si="0"/>
        <v>92.500098333333327</v>
      </c>
      <c r="CJ48" s="23"/>
      <c r="CK48" s="23"/>
      <c r="CL48" s="23"/>
      <c r="CM48" s="25"/>
      <c r="CN48" s="25"/>
      <c r="CO48" s="25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</row>
    <row r="49" spans="1:129" s="19" customFormat="1" ht="132.75" customHeight="1">
      <c r="A49" s="139" t="s">
        <v>14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1"/>
      <c r="AD49" s="21"/>
      <c r="AE49" s="156">
        <v>200</v>
      </c>
      <c r="AF49" s="156"/>
      <c r="AG49" s="156"/>
      <c r="AH49" s="156"/>
      <c r="AI49" s="156"/>
      <c r="AJ49" s="156"/>
      <c r="AK49" s="164" t="s">
        <v>12</v>
      </c>
      <c r="AL49" s="164"/>
      <c r="AM49" s="164"/>
      <c r="AN49" s="164"/>
      <c r="AO49" s="164"/>
      <c r="AP49" s="164"/>
      <c r="AQ49" s="164"/>
      <c r="AR49" s="164"/>
      <c r="AS49" s="164"/>
      <c r="AT49" s="154">
        <v>2687044.02</v>
      </c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>
        <v>1001426.67</v>
      </c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>
        <f t="shared" ref="BW49:BW57" si="9">AT49-BK49</f>
        <v>1685617.35</v>
      </c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20">
        <f>BK49/AT49*100</f>
        <v>37.26871099045114</v>
      </c>
      <c r="CJ49" s="23"/>
      <c r="CK49" s="23"/>
      <c r="CL49" s="23"/>
      <c r="CM49" s="25"/>
      <c r="CN49" s="25"/>
      <c r="CO49" s="25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</row>
    <row r="50" spans="1:129" s="19" customFormat="1" ht="150.75" customHeight="1">
      <c r="A50" s="139" t="s">
        <v>252</v>
      </c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1"/>
      <c r="AD50" s="21"/>
      <c r="AE50" s="156">
        <v>200</v>
      </c>
      <c r="AF50" s="156"/>
      <c r="AG50" s="156"/>
      <c r="AH50" s="156"/>
      <c r="AI50" s="156"/>
      <c r="AJ50" s="156"/>
      <c r="AK50" s="164" t="s">
        <v>251</v>
      </c>
      <c r="AL50" s="164"/>
      <c r="AM50" s="164"/>
      <c r="AN50" s="164"/>
      <c r="AO50" s="164"/>
      <c r="AP50" s="164"/>
      <c r="AQ50" s="164"/>
      <c r="AR50" s="164"/>
      <c r="AS50" s="164"/>
      <c r="AT50" s="154">
        <v>4000</v>
      </c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>
        <v>3056</v>
      </c>
      <c r="BL50" s="154"/>
      <c r="BM50" s="154"/>
      <c r="BN50" s="154"/>
      <c r="BO50" s="154"/>
      <c r="BP50" s="154"/>
      <c r="BQ50" s="154"/>
      <c r="BR50" s="154"/>
      <c r="BS50" s="154"/>
      <c r="BT50" s="154"/>
      <c r="BU50" s="154"/>
      <c r="BV50" s="154"/>
      <c r="BW50" s="154">
        <f t="shared" si="9"/>
        <v>944</v>
      </c>
      <c r="BX50" s="154"/>
      <c r="BY50" s="154"/>
      <c r="BZ50" s="154"/>
      <c r="CA50" s="154"/>
      <c r="CB50" s="154"/>
      <c r="CC50" s="154"/>
      <c r="CD50" s="154"/>
      <c r="CE50" s="154"/>
      <c r="CF50" s="154"/>
      <c r="CG50" s="154"/>
      <c r="CH50" s="20">
        <f>BK50/AT50*100</f>
        <v>76.400000000000006</v>
      </c>
      <c r="CJ50" s="23"/>
      <c r="CK50" s="23"/>
      <c r="CL50" s="23"/>
      <c r="CM50" s="25"/>
      <c r="CN50" s="25"/>
      <c r="CO50" s="25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</row>
    <row r="51" spans="1:129" s="19" customFormat="1" ht="152.25" customHeight="1">
      <c r="A51" s="145" t="s">
        <v>273</v>
      </c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7"/>
      <c r="AD51" s="21"/>
      <c r="AE51" s="156">
        <v>200</v>
      </c>
      <c r="AF51" s="156"/>
      <c r="AG51" s="156"/>
      <c r="AH51" s="156"/>
      <c r="AI51" s="156"/>
      <c r="AJ51" s="156"/>
      <c r="AK51" s="164" t="s">
        <v>275</v>
      </c>
      <c r="AL51" s="164"/>
      <c r="AM51" s="164"/>
      <c r="AN51" s="164"/>
      <c r="AO51" s="164"/>
      <c r="AP51" s="164"/>
      <c r="AQ51" s="164"/>
      <c r="AR51" s="164"/>
      <c r="AS51" s="164"/>
      <c r="AT51" s="154">
        <v>32500</v>
      </c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>
        <v>32500</v>
      </c>
      <c r="BL51" s="154"/>
      <c r="BM51" s="154"/>
      <c r="BN51" s="154"/>
      <c r="BO51" s="154"/>
      <c r="BP51" s="154"/>
      <c r="BQ51" s="154"/>
      <c r="BR51" s="154"/>
      <c r="BS51" s="154"/>
      <c r="BT51" s="154"/>
      <c r="BU51" s="154"/>
      <c r="BV51" s="154"/>
      <c r="BW51" s="154" t="s">
        <v>28</v>
      </c>
      <c r="BX51" s="154"/>
      <c r="BY51" s="154"/>
      <c r="BZ51" s="154"/>
      <c r="CA51" s="154"/>
      <c r="CB51" s="154"/>
      <c r="CC51" s="154"/>
      <c r="CD51" s="154"/>
      <c r="CE51" s="154"/>
      <c r="CF51" s="154"/>
      <c r="CG51" s="154"/>
      <c r="CH51" s="20">
        <f t="shared" si="0"/>
        <v>100</v>
      </c>
      <c r="CJ51" s="23"/>
      <c r="CK51" s="23"/>
      <c r="CL51" s="23"/>
      <c r="CM51" s="25"/>
      <c r="CN51" s="25"/>
      <c r="CO51" s="25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</row>
    <row r="52" spans="1:129" s="19" customFormat="1" ht="152.25" customHeight="1">
      <c r="A52" s="139" t="s">
        <v>15</v>
      </c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1"/>
      <c r="AD52" s="34"/>
      <c r="AE52" s="156">
        <v>200</v>
      </c>
      <c r="AF52" s="156"/>
      <c r="AG52" s="156"/>
      <c r="AH52" s="156"/>
      <c r="AI52" s="156"/>
      <c r="AJ52" s="156"/>
      <c r="AK52" s="164" t="s">
        <v>16</v>
      </c>
      <c r="AL52" s="164"/>
      <c r="AM52" s="164"/>
      <c r="AN52" s="164"/>
      <c r="AO52" s="164"/>
      <c r="AP52" s="164"/>
      <c r="AQ52" s="164"/>
      <c r="AR52" s="164"/>
      <c r="AS52" s="164"/>
      <c r="AT52" s="154">
        <v>30000</v>
      </c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>
        <v>25750.48</v>
      </c>
      <c r="BL52" s="154"/>
      <c r="BM52" s="154"/>
      <c r="BN52" s="154"/>
      <c r="BO52" s="154"/>
      <c r="BP52" s="154"/>
      <c r="BQ52" s="154"/>
      <c r="BR52" s="154"/>
      <c r="BS52" s="154"/>
      <c r="BT52" s="154"/>
      <c r="BU52" s="154"/>
      <c r="BV52" s="154"/>
      <c r="BW52" s="154">
        <f>AT52-BK52</f>
        <v>4249.5200000000004</v>
      </c>
      <c r="BX52" s="154"/>
      <c r="BY52" s="154"/>
      <c r="BZ52" s="154"/>
      <c r="CA52" s="154"/>
      <c r="CB52" s="154"/>
      <c r="CC52" s="154"/>
      <c r="CD52" s="154"/>
      <c r="CE52" s="154"/>
      <c r="CF52" s="154"/>
      <c r="CG52" s="154"/>
      <c r="CH52" s="20">
        <f t="shared" ref="CH52" si="10">BK52/AT52*100</f>
        <v>85.834933333333325</v>
      </c>
      <c r="CJ52" s="35"/>
      <c r="CK52" s="35"/>
      <c r="CL52" s="35"/>
      <c r="CM52" s="25"/>
      <c r="CN52" s="25"/>
      <c r="CO52" s="25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</row>
    <row r="53" spans="1:129" s="19" customFormat="1" ht="150" customHeight="1">
      <c r="A53" s="139" t="s">
        <v>17</v>
      </c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1"/>
      <c r="AD53" s="21"/>
      <c r="AE53" s="156">
        <v>200</v>
      </c>
      <c r="AF53" s="156"/>
      <c r="AG53" s="156"/>
      <c r="AH53" s="156"/>
      <c r="AI53" s="156"/>
      <c r="AJ53" s="156"/>
      <c r="AK53" s="164" t="s">
        <v>18</v>
      </c>
      <c r="AL53" s="164"/>
      <c r="AM53" s="164"/>
      <c r="AN53" s="164"/>
      <c r="AO53" s="164"/>
      <c r="AP53" s="164"/>
      <c r="AQ53" s="164"/>
      <c r="AR53" s="164"/>
      <c r="AS53" s="164"/>
      <c r="AT53" s="154">
        <v>1630100</v>
      </c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  <c r="BI53" s="154"/>
      <c r="BJ53" s="154"/>
      <c r="BK53" s="154">
        <v>1290793.82</v>
      </c>
      <c r="BL53" s="154"/>
      <c r="BM53" s="154"/>
      <c r="BN53" s="154"/>
      <c r="BO53" s="154"/>
      <c r="BP53" s="154"/>
      <c r="BQ53" s="154"/>
      <c r="BR53" s="154"/>
      <c r="BS53" s="154"/>
      <c r="BT53" s="154"/>
      <c r="BU53" s="154"/>
      <c r="BV53" s="154"/>
      <c r="BW53" s="154">
        <f t="shared" si="9"/>
        <v>339306.17999999993</v>
      </c>
      <c r="BX53" s="154"/>
      <c r="BY53" s="154"/>
      <c r="BZ53" s="154"/>
      <c r="CA53" s="154"/>
      <c r="CB53" s="154"/>
      <c r="CC53" s="154"/>
      <c r="CD53" s="154"/>
      <c r="CE53" s="154"/>
      <c r="CF53" s="154"/>
      <c r="CG53" s="154"/>
      <c r="CH53" s="20">
        <f t="shared" si="0"/>
        <v>79.18494693577081</v>
      </c>
      <c r="CJ53" s="23"/>
      <c r="CK53" s="23"/>
      <c r="CL53" s="23"/>
      <c r="CM53" s="25"/>
      <c r="CN53" s="25"/>
      <c r="CO53" s="25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</row>
    <row r="54" spans="1:129" s="19" customFormat="1" ht="113.25" customHeight="1">
      <c r="A54" s="79" t="s">
        <v>19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21"/>
      <c r="AE54" s="156">
        <v>200</v>
      </c>
      <c r="AF54" s="156"/>
      <c r="AG54" s="156"/>
      <c r="AH54" s="156"/>
      <c r="AI54" s="156"/>
      <c r="AJ54" s="156"/>
      <c r="AK54" s="164" t="s">
        <v>20</v>
      </c>
      <c r="AL54" s="164"/>
      <c r="AM54" s="164"/>
      <c r="AN54" s="164"/>
      <c r="AO54" s="164"/>
      <c r="AP54" s="164"/>
      <c r="AQ54" s="164"/>
      <c r="AR54" s="164"/>
      <c r="AS54" s="164"/>
      <c r="AT54" s="154">
        <v>489000</v>
      </c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  <c r="BI54" s="154"/>
      <c r="BJ54" s="154"/>
      <c r="BK54" s="154">
        <v>116700</v>
      </c>
      <c r="BL54" s="154"/>
      <c r="BM54" s="154"/>
      <c r="BN54" s="154"/>
      <c r="BO54" s="154"/>
      <c r="BP54" s="154"/>
      <c r="BQ54" s="154"/>
      <c r="BR54" s="154"/>
      <c r="BS54" s="154"/>
      <c r="BT54" s="154"/>
      <c r="BU54" s="154"/>
      <c r="BV54" s="154"/>
      <c r="BW54" s="154">
        <f t="shared" si="9"/>
        <v>372300</v>
      </c>
      <c r="BX54" s="154"/>
      <c r="BY54" s="154"/>
      <c r="BZ54" s="154"/>
      <c r="CA54" s="154"/>
      <c r="CB54" s="154"/>
      <c r="CC54" s="154"/>
      <c r="CD54" s="154"/>
      <c r="CE54" s="154"/>
      <c r="CF54" s="154"/>
      <c r="CG54" s="154"/>
      <c r="CH54" s="20">
        <f t="shared" si="0"/>
        <v>23.865030674846626</v>
      </c>
      <c r="CJ54" s="23"/>
      <c r="CK54" s="23"/>
      <c r="CL54" s="23"/>
      <c r="CM54" s="25"/>
      <c r="CN54" s="25"/>
      <c r="CO54" s="25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</row>
    <row r="55" spans="1:129" s="19" customFormat="1" ht="149.25" customHeight="1">
      <c r="A55" s="79" t="s">
        <v>286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36"/>
      <c r="AE55" s="156">
        <v>200</v>
      </c>
      <c r="AF55" s="156"/>
      <c r="AG55" s="156"/>
      <c r="AH55" s="156"/>
      <c r="AI55" s="156"/>
      <c r="AJ55" s="156"/>
      <c r="AK55" s="164" t="s">
        <v>285</v>
      </c>
      <c r="AL55" s="164"/>
      <c r="AM55" s="164"/>
      <c r="AN55" s="164"/>
      <c r="AO55" s="164"/>
      <c r="AP55" s="164"/>
      <c r="AQ55" s="164"/>
      <c r="AR55" s="164"/>
      <c r="AS55" s="164"/>
      <c r="AT55" s="154">
        <v>478200</v>
      </c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  <c r="BI55" s="154"/>
      <c r="BJ55" s="154"/>
      <c r="BK55" s="154">
        <v>478200</v>
      </c>
      <c r="BL55" s="154"/>
      <c r="BM55" s="154"/>
      <c r="BN55" s="154"/>
      <c r="BO55" s="154"/>
      <c r="BP55" s="154"/>
      <c r="BQ55" s="154"/>
      <c r="BR55" s="154"/>
      <c r="BS55" s="154"/>
      <c r="BT55" s="154"/>
      <c r="BU55" s="154"/>
      <c r="BV55" s="154"/>
      <c r="BW55" s="154" t="s">
        <v>28</v>
      </c>
      <c r="BX55" s="154"/>
      <c r="BY55" s="154"/>
      <c r="BZ55" s="154"/>
      <c r="CA55" s="154"/>
      <c r="CB55" s="154"/>
      <c r="CC55" s="154"/>
      <c r="CD55" s="154"/>
      <c r="CE55" s="154"/>
      <c r="CF55" s="154"/>
      <c r="CG55" s="154"/>
      <c r="CH55" s="20">
        <f t="shared" ref="CH55" si="11">BK55/AT55*100</f>
        <v>100</v>
      </c>
      <c r="CJ55" s="37"/>
      <c r="CK55" s="37"/>
      <c r="CL55" s="37"/>
      <c r="CM55" s="25"/>
      <c r="CN55" s="25"/>
      <c r="CO55" s="25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37"/>
      <c r="DC55" s="37"/>
      <c r="DD55" s="37"/>
      <c r="DE55" s="37"/>
      <c r="DF55" s="37"/>
      <c r="DG55" s="37"/>
      <c r="DH55" s="37"/>
      <c r="DI55" s="37"/>
      <c r="DJ55" s="37"/>
      <c r="DK55" s="37"/>
      <c r="DL55" s="37"/>
      <c r="DM55" s="37"/>
      <c r="DN55" s="37"/>
      <c r="DO55" s="37"/>
      <c r="DP55" s="37"/>
      <c r="DQ55" s="37"/>
      <c r="DR55" s="37"/>
      <c r="DS55" s="37"/>
      <c r="DT55" s="37"/>
      <c r="DU55" s="37"/>
      <c r="DV55" s="37"/>
      <c r="DW55" s="37"/>
      <c r="DX55" s="37"/>
      <c r="DY55" s="37"/>
    </row>
    <row r="56" spans="1:129" s="19" customFormat="1" ht="164.25" customHeight="1">
      <c r="A56" s="79" t="s">
        <v>22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21"/>
      <c r="AE56" s="156">
        <v>200</v>
      </c>
      <c r="AF56" s="156"/>
      <c r="AG56" s="156"/>
      <c r="AH56" s="156"/>
      <c r="AI56" s="156"/>
      <c r="AJ56" s="156"/>
      <c r="AK56" s="164" t="s">
        <v>21</v>
      </c>
      <c r="AL56" s="164"/>
      <c r="AM56" s="164"/>
      <c r="AN56" s="164"/>
      <c r="AO56" s="164"/>
      <c r="AP56" s="164"/>
      <c r="AQ56" s="164"/>
      <c r="AR56" s="164"/>
      <c r="AS56" s="164"/>
      <c r="AT56" s="154">
        <v>204000</v>
      </c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  <c r="BI56" s="154"/>
      <c r="BJ56" s="154"/>
      <c r="BK56" s="154">
        <v>102245.2</v>
      </c>
      <c r="BL56" s="154"/>
      <c r="BM56" s="154"/>
      <c r="BN56" s="154"/>
      <c r="BO56" s="154"/>
      <c r="BP56" s="154"/>
      <c r="BQ56" s="154"/>
      <c r="BR56" s="154"/>
      <c r="BS56" s="154"/>
      <c r="BT56" s="154"/>
      <c r="BU56" s="154"/>
      <c r="BV56" s="154"/>
      <c r="BW56" s="154">
        <f t="shared" si="9"/>
        <v>101754.8</v>
      </c>
      <c r="BX56" s="154"/>
      <c r="BY56" s="154"/>
      <c r="BZ56" s="154"/>
      <c r="CA56" s="154"/>
      <c r="CB56" s="154"/>
      <c r="CC56" s="154"/>
      <c r="CD56" s="154"/>
      <c r="CE56" s="154"/>
      <c r="CF56" s="154"/>
      <c r="CG56" s="154"/>
      <c r="CH56" s="20">
        <f t="shared" si="0"/>
        <v>50.12019607843137</v>
      </c>
      <c r="CJ56" s="23"/>
      <c r="CK56" s="23"/>
      <c r="CL56" s="23"/>
      <c r="CM56" s="25"/>
      <c r="CN56" s="25"/>
      <c r="CO56" s="25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</row>
    <row r="57" spans="1:129" s="19" customFormat="1" ht="126.75" customHeight="1">
      <c r="A57" s="79" t="s">
        <v>24</v>
      </c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21"/>
      <c r="AE57" s="156">
        <v>200</v>
      </c>
      <c r="AF57" s="156"/>
      <c r="AG57" s="156"/>
      <c r="AH57" s="156"/>
      <c r="AI57" s="156"/>
      <c r="AJ57" s="156"/>
      <c r="AK57" s="164" t="s">
        <v>23</v>
      </c>
      <c r="AL57" s="164"/>
      <c r="AM57" s="164"/>
      <c r="AN57" s="164"/>
      <c r="AO57" s="164"/>
      <c r="AP57" s="164"/>
      <c r="AQ57" s="164"/>
      <c r="AR57" s="164"/>
      <c r="AS57" s="164"/>
      <c r="AT57" s="154">
        <v>157900</v>
      </c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  <c r="BI57" s="154"/>
      <c r="BJ57" s="154"/>
      <c r="BK57" s="154">
        <v>99330.28</v>
      </c>
      <c r="BL57" s="154"/>
      <c r="BM57" s="154"/>
      <c r="BN57" s="154"/>
      <c r="BO57" s="154"/>
      <c r="BP57" s="154"/>
      <c r="BQ57" s="154"/>
      <c r="BR57" s="154"/>
      <c r="BS57" s="154"/>
      <c r="BT57" s="154"/>
      <c r="BU57" s="154"/>
      <c r="BV57" s="154"/>
      <c r="BW57" s="154">
        <f t="shared" si="9"/>
        <v>58569.72</v>
      </c>
      <c r="BX57" s="154"/>
      <c r="BY57" s="154"/>
      <c r="BZ57" s="154"/>
      <c r="CA57" s="154"/>
      <c r="CB57" s="154"/>
      <c r="CC57" s="154"/>
      <c r="CD57" s="154"/>
      <c r="CE57" s="154"/>
      <c r="CF57" s="154"/>
      <c r="CG57" s="154"/>
      <c r="CH57" s="20">
        <f t="shared" si="0"/>
        <v>62.907080430652307</v>
      </c>
      <c r="CJ57" s="23"/>
      <c r="CK57" s="23"/>
      <c r="CL57" s="23"/>
      <c r="CM57" s="25"/>
      <c r="CN57" s="25"/>
      <c r="CO57" s="25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</row>
    <row r="58" spans="1:129" s="19" customFormat="1" ht="126.75" customHeight="1">
      <c r="A58" s="79" t="s">
        <v>24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21"/>
      <c r="AE58" s="156">
        <v>200</v>
      </c>
      <c r="AF58" s="156"/>
      <c r="AG58" s="156"/>
      <c r="AH58" s="156"/>
      <c r="AI58" s="156"/>
      <c r="AJ58" s="156"/>
      <c r="AK58" s="164" t="s">
        <v>242</v>
      </c>
      <c r="AL58" s="164"/>
      <c r="AM58" s="164"/>
      <c r="AN58" s="164"/>
      <c r="AO58" s="164"/>
      <c r="AP58" s="164"/>
      <c r="AQ58" s="164"/>
      <c r="AR58" s="164"/>
      <c r="AS58" s="164"/>
      <c r="AT58" s="154">
        <v>134556.29</v>
      </c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  <c r="BI58" s="154"/>
      <c r="BJ58" s="154"/>
      <c r="BK58" s="154">
        <v>134556.29</v>
      </c>
      <c r="BL58" s="154"/>
      <c r="BM58" s="154"/>
      <c r="BN58" s="154"/>
      <c r="BO58" s="154"/>
      <c r="BP58" s="154"/>
      <c r="BQ58" s="154"/>
      <c r="BR58" s="154"/>
      <c r="BS58" s="154"/>
      <c r="BT58" s="154"/>
      <c r="BU58" s="154"/>
      <c r="BV58" s="154"/>
      <c r="BW58" s="154" t="s">
        <v>28</v>
      </c>
      <c r="BX58" s="154"/>
      <c r="BY58" s="154"/>
      <c r="BZ58" s="154"/>
      <c r="CA58" s="154"/>
      <c r="CB58" s="154"/>
      <c r="CC58" s="154"/>
      <c r="CD58" s="154"/>
      <c r="CE58" s="154"/>
      <c r="CF58" s="154"/>
      <c r="CG58" s="154"/>
      <c r="CH58" s="20">
        <f>BK58/AT58*100</f>
        <v>100</v>
      </c>
      <c r="CJ58" s="23"/>
      <c r="CK58" s="23"/>
      <c r="CL58" s="23"/>
      <c r="CM58" s="25"/>
      <c r="CN58" s="25"/>
      <c r="CO58" s="25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</row>
    <row r="59" spans="1:129" s="212" customFormat="1" ht="16.5" customHeight="1" thickBot="1">
      <c r="A59" s="210" t="s">
        <v>228</v>
      </c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  <c r="BI59" s="211"/>
      <c r="BJ59" s="211"/>
      <c r="BK59" s="211"/>
      <c r="BL59" s="211"/>
      <c r="BM59" s="211"/>
      <c r="BN59" s="211"/>
      <c r="BO59" s="211"/>
      <c r="BP59" s="211"/>
      <c r="BQ59" s="211"/>
      <c r="BR59" s="211"/>
      <c r="BS59" s="211"/>
      <c r="BT59" s="211"/>
      <c r="BU59" s="211"/>
      <c r="BV59" s="211"/>
      <c r="BW59" s="211"/>
      <c r="BX59" s="211"/>
      <c r="BY59" s="211"/>
      <c r="BZ59" s="211"/>
      <c r="CA59" s="211"/>
      <c r="CB59" s="211"/>
      <c r="CC59" s="211"/>
      <c r="CD59" s="211"/>
      <c r="CE59" s="211"/>
      <c r="CF59" s="211"/>
      <c r="CG59" s="211"/>
      <c r="CH59" s="211"/>
      <c r="CI59" s="211"/>
      <c r="CJ59" s="211"/>
      <c r="CK59" s="211"/>
      <c r="CL59" s="211"/>
      <c r="CM59" s="211"/>
      <c r="CN59" s="211"/>
      <c r="CO59" s="211"/>
      <c r="CP59" s="211"/>
      <c r="CQ59" s="211"/>
      <c r="CR59" s="211"/>
      <c r="CS59" s="211"/>
      <c r="CT59" s="211"/>
      <c r="CU59" s="211"/>
      <c r="CV59" s="211"/>
      <c r="CW59" s="211"/>
      <c r="CX59" s="211"/>
      <c r="CY59" s="211"/>
      <c r="CZ59" s="211"/>
      <c r="DA59" s="211"/>
      <c r="DB59" s="211"/>
      <c r="DC59" s="211"/>
      <c r="DD59" s="211"/>
      <c r="DE59" s="211"/>
      <c r="DF59" s="211"/>
      <c r="DG59" s="211"/>
      <c r="DH59" s="211"/>
      <c r="DI59" s="211"/>
      <c r="DJ59" s="211"/>
      <c r="DK59" s="211"/>
      <c r="DL59" s="211"/>
      <c r="DM59" s="211"/>
      <c r="DN59" s="211"/>
      <c r="DO59" s="211"/>
      <c r="DP59" s="211"/>
      <c r="DQ59" s="211"/>
      <c r="DR59" s="211"/>
      <c r="DS59" s="211"/>
      <c r="DT59" s="211"/>
      <c r="DU59" s="211"/>
      <c r="DV59" s="211"/>
      <c r="DW59" s="211"/>
      <c r="DX59" s="211"/>
      <c r="DY59" s="211"/>
    </row>
    <row r="60" spans="1:129" s="22" customFormat="1" ht="25.35" customHeight="1" thickBot="1">
      <c r="A60" s="215" t="s">
        <v>162</v>
      </c>
      <c r="B60" s="215"/>
      <c r="C60" s="215"/>
      <c r="D60" s="215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15"/>
      <c r="S60" s="215"/>
      <c r="T60" s="215"/>
      <c r="U60" s="215"/>
      <c r="V60" s="215"/>
      <c r="W60" s="215"/>
      <c r="X60" s="215"/>
      <c r="Y60" s="215"/>
      <c r="Z60" s="215"/>
      <c r="AA60" s="215"/>
      <c r="AB60" s="215"/>
      <c r="AC60" s="215"/>
      <c r="AD60" s="215"/>
      <c r="AE60" s="217">
        <v>450</v>
      </c>
      <c r="AF60" s="217"/>
      <c r="AG60" s="217"/>
      <c r="AH60" s="217"/>
      <c r="AI60" s="217"/>
      <c r="AJ60" s="217"/>
      <c r="AK60" s="202" t="s">
        <v>58</v>
      </c>
      <c r="AL60" s="202"/>
      <c r="AM60" s="202"/>
      <c r="AN60" s="202"/>
      <c r="AO60" s="202"/>
      <c r="AP60" s="202"/>
      <c r="AQ60" s="202"/>
      <c r="AR60" s="202"/>
      <c r="AS60" s="202"/>
      <c r="AT60" s="216">
        <f>стр1!BB14-стр2!AT7</f>
        <v>-1993800.3099999987</v>
      </c>
      <c r="AU60" s="216"/>
      <c r="AV60" s="216"/>
      <c r="AW60" s="216"/>
      <c r="AX60" s="216"/>
      <c r="AY60" s="216"/>
      <c r="AZ60" s="216"/>
      <c r="BA60" s="216"/>
      <c r="BB60" s="216"/>
      <c r="BC60" s="216"/>
      <c r="BD60" s="216"/>
      <c r="BE60" s="216"/>
      <c r="BF60" s="216"/>
      <c r="BG60" s="216"/>
      <c r="BH60" s="216"/>
      <c r="BI60" s="216"/>
      <c r="BJ60" s="216"/>
      <c r="BK60" s="216">
        <f>стр1!BX14-стр2!BK7</f>
        <v>-1338910.17</v>
      </c>
      <c r="BL60" s="216"/>
      <c r="BM60" s="216"/>
      <c r="BN60" s="216"/>
      <c r="BO60" s="216"/>
      <c r="BP60" s="216"/>
      <c r="BQ60" s="216"/>
      <c r="BR60" s="216"/>
      <c r="BS60" s="216"/>
      <c r="BT60" s="216"/>
      <c r="BU60" s="216"/>
      <c r="BV60" s="216"/>
      <c r="BW60" s="163" t="s">
        <v>58</v>
      </c>
      <c r="BX60" s="163"/>
      <c r="BY60" s="163"/>
      <c r="BZ60" s="163"/>
      <c r="CA60" s="163"/>
      <c r="CB60" s="163"/>
      <c r="CC60" s="163"/>
      <c r="CD60" s="163"/>
      <c r="CE60" s="163"/>
      <c r="CF60" s="163"/>
      <c r="CG60" s="163"/>
      <c r="CH60" s="22">
        <f>BK60/AT60*100</f>
        <v>67.153674482074933</v>
      </c>
    </row>
    <row r="61" spans="1:129" ht="12.75" customHeight="1"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  <c r="BI61" s="213"/>
      <c r="BJ61" s="213"/>
      <c r="BK61" s="213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</row>
    <row r="63" spans="1:129" ht="12.75" customHeight="1">
      <c r="AQ63" s="208"/>
      <c r="AR63" s="208"/>
      <c r="BK63" s="209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</row>
  </sheetData>
  <mergeCells count="333">
    <mergeCell ref="BW51:CG51"/>
    <mergeCell ref="AK42:AS42"/>
    <mergeCell ref="A44:AC44"/>
    <mergeCell ref="AE44:AJ44"/>
    <mergeCell ref="AK44:AS44"/>
    <mergeCell ref="AT44:BJ44"/>
    <mergeCell ref="BK44:BV44"/>
    <mergeCell ref="BW44:CG44"/>
    <mergeCell ref="A55:AC55"/>
    <mergeCell ref="AE55:AJ55"/>
    <mergeCell ref="AK55:AS55"/>
    <mergeCell ref="AT55:BJ55"/>
    <mergeCell ref="BK55:BV55"/>
    <mergeCell ref="BW55:CG55"/>
    <mergeCell ref="BK47:BV47"/>
    <mergeCell ref="AT47:BJ47"/>
    <mergeCell ref="BK49:BV49"/>
    <mergeCell ref="BK48:BV48"/>
    <mergeCell ref="BW45:CG45"/>
    <mergeCell ref="BK45:BV45"/>
    <mergeCell ref="BW48:CG48"/>
    <mergeCell ref="AT45:BJ45"/>
    <mergeCell ref="BW49:CG49"/>
    <mergeCell ref="AT46:BJ46"/>
    <mergeCell ref="AT49:BJ49"/>
    <mergeCell ref="BK39:BV39"/>
    <mergeCell ref="BW39:CG39"/>
    <mergeCell ref="A41:AC41"/>
    <mergeCell ref="AE41:AJ41"/>
    <mergeCell ref="AK41:AS41"/>
    <mergeCell ref="AT41:BJ41"/>
    <mergeCell ref="BK41:BV41"/>
    <mergeCell ref="AT37:BJ37"/>
    <mergeCell ref="AT38:BJ38"/>
    <mergeCell ref="BK38:BV38"/>
    <mergeCell ref="BW37:CG37"/>
    <mergeCell ref="BW41:CG41"/>
    <mergeCell ref="A16:AD16"/>
    <mergeCell ref="A17:AD17"/>
    <mergeCell ref="AE16:AJ16"/>
    <mergeCell ref="AK16:AS16"/>
    <mergeCell ref="AE17:AJ17"/>
    <mergeCell ref="AT16:BJ16"/>
    <mergeCell ref="AT17:BJ17"/>
    <mergeCell ref="BW46:CG46"/>
    <mergeCell ref="BW19:CG19"/>
    <mergeCell ref="A27:AD27"/>
    <mergeCell ref="A18:AD18"/>
    <mergeCell ref="AE18:AJ18"/>
    <mergeCell ref="A21:AD21"/>
    <mergeCell ref="A20:AD20"/>
    <mergeCell ref="AE33:AJ33"/>
    <mergeCell ref="AE19:AJ19"/>
    <mergeCell ref="A31:AC31"/>
    <mergeCell ref="AE31:AJ31"/>
    <mergeCell ref="AK31:AS31"/>
    <mergeCell ref="AT31:BJ31"/>
    <mergeCell ref="BK31:BV31"/>
    <mergeCell ref="BW31:CG31"/>
    <mergeCell ref="AE32:AJ32"/>
    <mergeCell ref="AK32:AS32"/>
    <mergeCell ref="AT14:BJ14"/>
    <mergeCell ref="AT15:BJ15"/>
    <mergeCell ref="AK51:AS51"/>
    <mergeCell ref="AK48:AS48"/>
    <mergeCell ref="AT20:BJ20"/>
    <mergeCell ref="AT36:BJ36"/>
    <mergeCell ref="AK26:AS26"/>
    <mergeCell ref="AT43:BJ43"/>
    <mergeCell ref="BK53:BV53"/>
    <mergeCell ref="BK23:BV23"/>
    <mergeCell ref="AK53:AS53"/>
    <mergeCell ref="AT21:BJ21"/>
    <mergeCell ref="AK17:AS17"/>
    <mergeCell ref="AK21:AS21"/>
    <mergeCell ref="AK20:AS20"/>
    <mergeCell ref="AK52:AS52"/>
    <mergeCell ref="AT52:BJ52"/>
    <mergeCell ref="BK52:BV52"/>
    <mergeCell ref="AK40:AS40"/>
    <mergeCell ref="AT40:BJ40"/>
    <mergeCell ref="BK40:BV40"/>
    <mergeCell ref="AK46:AS46"/>
    <mergeCell ref="AK43:AS43"/>
    <mergeCell ref="BK43:BV43"/>
    <mergeCell ref="BW53:CG53"/>
    <mergeCell ref="AT54:BJ54"/>
    <mergeCell ref="BK24:BV24"/>
    <mergeCell ref="BW47:CG47"/>
    <mergeCell ref="BW43:CG43"/>
    <mergeCell ref="BK51:BV51"/>
    <mergeCell ref="BW33:CG33"/>
    <mergeCell ref="AT22:BJ22"/>
    <mergeCell ref="AT35:BJ35"/>
    <mergeCell ref="BW26:CG26"/>
    <mergeCell ref="BK26:BV26"/>
    <mergeCell ref="BW50:CG50"/>
    <mergeCell ref="AT51:BJ51"/>
    <mergeCell ref="BW36:CG36"/>
    <mergeCell ref="BW25:CG25"/>
    <mergeCell ref="AT33:BJ33"/>
    <mergeCell ref="AT28:BJ28"/>
    <mergeCell ref="AT30:BJ30"/>
    <mergeCell ref="BW40:CG40"/>
    <mergeCell ref="BK46:BV46"/>
    <mergeCell ref="AT32:BJ32"/>
    <mergeCell ref="BK32:BV32"/>
    <mergeCell ref="BW32:CG32"/>
    <mergeCell ref="AT42:BJ42"/>
    <mergeCell ref="AK34:AS34"/>
    <mergeCell ref="AT29:BJ29"/>
    <mergeCell ref="AK35:AS35"/>
    <mergeCell ref="BW29:CG29"/>
    <mergeCell ref="AT34:BJ34"/>
    <mergeCell ref="BK25:BV25"/>
    <mergeCell ref="BK28:BV28"/>
    <mergeCell ref="AK50:AS50"/>
    <mergeCell ref="AT50:BJ50"/>
    <mergeCell ref="BK50:BV50"/>
    <mergeCell ref="AK39:AS39"/>
    <mergeCell ref="BK29:BV29"/>
    <mergeCell ref="AK45:AS45"/>
    <mergeCell ref="AK47:AS47"/>
    <mergeCell ref="AK33:AS33"/>
    <mergeCell ref="AK30:AS30"/>
    <mergeCell ref="AK36:AS36"/>
    <mergeCell ref="AK38:AS38"/>
    <mergeCell ref="BK42:BV42"/>
    <mergeCell ref="BW42:CG42"/>
    <mergeCell ref="BW38:CG38"/>
    <mergeCell ref="BK37:BV37"/>
    <mergeCell ref="AK37:AS37"/>
    <mergeCell ref="AT39:BJ39"/>
    <mergeCell ref="A26:AD26"/>
    <mergeCell ref="A57:AC57"/>
    <mergeCell ref="AE57:AJ57"/>
    <mergeCell ref="BW57:CG57"/>
    <mergeCell ref="BK57:BV57"/>
    <mergeCell ref="AK56:AS56"/>
    <mergeCell ref="AE56:AJ56"/>
    <mergeCell ref="A54:AC54"/>
    <mergeCell ref="A56:AC56"/>
    <mergeCell ref="AE54:AJ54"/>
    <mergeCell ref="BW56:CG56"/>
    <mergeCell ref="BW54:CG54"/>
    <mergeCell ref="BK56:BV56"/>
    <mergeCell ref="BK54:BV54"/>
    <mergeCell ref="AK57:AS57"/>
    <mergeCell ref="AT57:BJ57"/>
    <mergeCell ref="AK54:AS54"/>
    <mergeCell ref="AT53:BJ53"/>
    <mergeCell ref="AK49:AS49"/>
    <mergeCell ref="AT48:BJ48"/>
    <mergeCell ref="BK35:BV35"/>
    <mergeCell ref="AT26:BJ26"/>
    <mergeCell ref="AK27:AS27"/>
    <mergeCell ref="AK28:AS28"/>
    <mergeCell ref="BK15:BV15"/>
    <mergeCell ref="BK30:BV30"/>
    <mergeCell ref="BW30:CG30"/>
    <mergeCell ref="BK20:BV20"/>
    <mergeCell ref="BK16:BV16"/>
    <mergeCell ref="BK17:BV17"/>
    <mergeCell ref="AQ63:AR63"/>
    <mergeCell ref="BK63:BV63"/>
    <mergeCell ref="BW60:CG60"/>
    <mergeCell ref="A59:XFD59"/>
    <mergeCell ref="BK61:BV61"/>
    <mergeCell ref="AT61:BJ61"/>
    <mergeCell ref="A60:AD60"/>
    <mergeCell ref="AK60:AS60"/>
    <mergeCell ref="BK60:BV60"/>
    <mergeCell ref="AE60:AJ60"/>
    <mergeCell ref="A58:AC58"/>
    <mergeCell ref="AE58:AJ58"/>
    <mergeCell ref="AK58:AS58"/>
    <mergeCell ref="AT58:BJ58"/>
    <mergeCell ref="BK58:BV58"/>
    <mergeCell ref="BW58:CG58"/>
    <mergeCell ref="AT60:BJ60"/>
    <mergeCell ref="AT56:BJ56"/>
    <mergeCell ref="BK36:BV36"/>
    <mergeCell ref="BW27:CG27"/>
    <mergeCell ref="BW28:CG28"/>
    <mergeCell ref="BW21:CG21"/>
    <mergeCell ref="BK21:BV21"/>
    <mergeCell ref="BK22:BV22"/>
    <mergeCell ref="BW23:CG23"/>
    <mergeCell ref="BK33:BV33"/>
    <mergeCell ref="BW35:CG35"/>
    <mergeCell ref="BK34:BV34"/>
    <mergeCell ref="BK27:BV27"/>
    <mergeCell ref="BW34:CG34"/>
    <mergeCell ref="BW24:CG24"/>
    <mergeCell ref="BW22:CG22"/>
    <mergeCell ref="A9:AD9"/>
    <mergeCell ref="AE8:AJ9"/>
    <mergeCell ref="AK8:AS9"/>
    <mergeCell ref="AT8:BJ9"/>
    <mergeCell ref="BW6:CG6"/>
    <mergeCell ref="BK6:BV6"/>
    <mergeCell ref="AT6:BJ6"/>
    <mergeCell ref="AE7:AJ7"/>
    <mergeCell ref="CM7:DY7"/>
    <mergeCell ref="BK7:BV7"/>
    <mergeCell ref="CJ7:CL7"/>
    <mergeCell ref="BW7:CG7"/>
    <mergeCell ref="BW8:CG9"/>
    <mergeCell ref="BK8:BV9"/>
    <mergeCell ref="AT27:BJ27"/>
    <mergeCell ref="AT25:BJ25"/>
    <mergeCell ref="AE23:AJ23"/>
    <mergeCell ref="AK23:AS23"/>
    <mergeCell ref="AK29:AS29"/>
    <mergeCell ref="AE28:AJ28"/>
    <mergeCell ref="AE26:AJ26"/>
    <mergeCell ref="A14:AC14"/>
    <mergeCell ref="A2:CG2"/>
    <mergeCell ref="A4:AD5"/>
    <mergeCell ref="AE4:AJ5"/>
    <mergeCell ref="AK4:AS5"/>
    <mergeCell ref="AT4:BJ5"/>
    <mergeCell ref="BK4:BV5"/>
    <mergeCell ref="BW4:CG5"/>
    <mergeCell ref="AE6:AJ6"/>
    <mergeCell ref="A10:AD10"/>
    <mergeCell ref="AE10:AJ10"/>
    <mergeCell ref="AT10:BJ10"/>
    <mergeCell ref="AK10:AS10"/>
    <mergeCell ref="AK6:AS6"/>
    <mergeCell ref="A8:AD8"/>
    <mergeCell ref="A6:AD6"/>
    <mergeCell ref="A7:AD7"/>
    <mergeCell ref="A22:AD22"/>
    <mergeCell ref="AE22:AJ22"/>
    <mergeCell ref="A24:AC24"/>
    <mergeCell ref="AE24:AJ24"/>
    <mergeCell ref="AT24:BJ24"/>
    <mergeCell ref="A23:AD23"/>
    <mergeCell ref="AK25:AS25"/>
    <mergeCell ref="AK19:AS19"/>
    <mergeCell ref="AT19:BJ19"/>
    <mergeCell ref="AK22:AS22"/>
    <mergeCell ref="A25:AD25"/>
    <mergeCell ref="A19:AD19"/>
    <mergeCell ref="AE25:AJ25"/>
    <mergeCell ref="AT23:BJ23"/>
    <mergeCell ref="AK24:AS24"/>
    <mergeCell ref="A11:AD11"/>
    <mergeCell ref="AE11:AJ11"/>
    <mergeCell ref="AK14:AS14"/>
    <mergeCell ref="AK15:AS15"/>
    <mergeCell ref="A13:AD13"/>
    <mergeCell ref="AE13:AJ13"/>
    <mergeCell ref="AK13:AS13"/>
    <mergeCell ref="AE14:AJ14"/>
    <mergeCell ref="AE15:AJ15"/>
    <mergeCell ref="A15:AD15"/>
    <mergeCell ref="A12:AD12"/>
    <mergeCell ref="AE12:AJ12"/>
    <mergeCell ref="AK12:AS12"/>
    <mergeCell ref="AK11:AS11"/>
    <mergeCell ref="BW15:CG15"/>
    <mergeCell ref="BW20:CG20"/>
    <mergeCell ref="BK19:BV19"/>
    <mergeCell ref="BK18:BV18"/>
    <mergeCell ref="AK7:AS7"/>
    <mergeCell ref="AT7:BJ7"/>
    <mergeCell ref="AT11:BJ11"/>
    <mergeCell ref="BW10:CG10"/>
    <mergeCell ref="BK10:BV10"/>
    <mergeCell ref="AK18:AS18"/>
    <mergeCell ref="AT18:BJ18"/>
    <mergeCell ref="AT12:BJ12"/>
    <mergeCell ref="BK12:BV12"/>
    <mergeCell ref="BW12:CG12"/>
    <mergeCell ref="BK13:BV13"/>
    <mergeCell ref="BW13:CG13"/>
    <mergeCell ref="AT13:BJ13"/>
    <mergeCell ref="BW11:CG11"/>
    <mergeCell ref="BK11:BV11"/>
    <mergeCell ref="BW14:CG14"/>
    <mergeCell ref="BW18:CG18"/>
    <mergeCell ref="BW17:CG17"/>
    <mergeCell ref="BK14:BV14"/>
    <mergeCell ref="BW16:CG16"/>
    <mergeCell ref="A42:AC42"/>
    <mergeCell ref="AE42:AJ42"/>
    <mergeCell ref="A52:AC52"/>
    <mergeCell ref="A28:AC28"/>
    <mergeCell ref="A34:AC34"/>
    <mergeCell ref="A35:AC35"/>
    <mergeCell ref="A50:AC50"/>
    <mergeCell ref="AE50:AJ50"/>
    <mergeCell ref="A43:AC43"/>
    <mergeCell ref="A48:AC48"/>
    <mergeCell ref="AE43:AJ43"/>
    <mergeCell ref="AE39:AJ39"/>
    <mergeCell ref="A29:AC29"/>
    <mergeCell ref="AE29:AJ29"/>
    <mergeCell ref="A38:AC38"/>
    <mergeCell ref="A39:AC39"/>
    <mergeCell ref="AE52:AJ52"/>
    <mergeCell ref="A33:AC33"/>
    <mergeCell ref="A30:AC30"/>
    <mergeCell ref="AE30:AJ30"/>
    <mergeCell ref="A32:AC32"/>
    <mergeCell ref="A37:AC37"/>
    <mergeCell ref="AE37:AJ37"/>
    <mergeCell ref="BW52:CG52"/>
    <mergeCell ref="A53:AC53"/>
    <mergeCell ref="AE21:AJ21"/>
    <mergeCell ref="AE27:AJ27"/>
    <mergeCell ref="AE20:AJ20"/>
    <mergeCell ref="AE36:AJ36"/>
    <mergeCell ref="A46:AC46"/>
    <mergeCell ref="A36:AC36"/>
    <mergeCell ref="AE46:AJ46"/>
    <mergeCell ref="A40:AC40"/>
    <mergeCell ref="AE40:AJ40"/>
    <mergeCell ref="AE38:AJ38"/>
    <mergeCell ref="A51:AC51"/>
    <mergeCell ref="A45:AC45"/>
    <mergeCell ref="AE53:AJ53"/>
    <mergeCell ref="AE48:AJ48"/>
    <mergeCell ref="A49:AC49"/>
    <mergeCell ref="AE49:AJ49"/>
    <mergeCell ref="A47:AC47"/>
    <mergeCell ref="AE51:AJ51"/>
    <mergeCell ref="AE34:AJ34"/>
    <mergeCell ref="AE35:AJ35"/>
    <mergeCell ref="AE47:AJ47"/>
    <mergeCell ref="AE45:AJ45"/>
  </mergeCells>
  <phoneticPr fontId="0" type="noConversion"/>
  <pageMargins left="1.2298611111111111" right="0.1902777777777778" top="0.22986111111111113" bottom="0.1701388888888889" header="0.1701388888888889" footer="0.51180555555555562"/>
  <pageSetup paperSize="9" scale="68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D47"/>
  <sheetViews>
    <sheetView topLeftCell="A10" zoomScaleSheetLayoutView="100" workbookViewId="0">
      <selection activeCell="BY32" sqref="BY32:CN32"/>
    </sheetView>
  </sheetViews>
  <sheetFormatPr defaultColWidth="0.85546875" defaultRowHeight="12"/>
  <cols>
    <col min="1" max="25" width="0.85546875" style="2" customWidth="1"/>
    <col min="26" max="26" width="2.28515625" style="2" customWidth="1"/>
    <col min="27" max="27" width="1.85546875" style="2" customWidth="1"/>
    <col min="28" max="30" width="0.85546875" style="2" customWidth="1"/>
    <col min="31" max="31" width="2.85546875" style="2" customWidth="1"/>
    <col min="32" max="50" width="0.85546875" style="2" customWidth="1"/>
    <col min="51" max="51" width="12.85546875" style="2" customWidth="1"/>
    <col min="52" max="107" width="0.85546875" style="2"/>
    <col min="108" max="108" width="0.85546875" style="2" customWidth="1"/>
    <col min="109" max="16384" width="0.85546875" style="2"/>
  </cols>
  <sheetData>
    <row r="1" spans="1:108">
      <c r="DD1" s="6" t="s">
        <v>59</v>
      </c>
    </row>
    <row r="2" spans="1:108" s="8" customFormat="1" ht="25.5" customHeight="1">
      <c r="A2" s="219" t="s">
        <v>164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19"/>
      <c r="BO2" s="219"/>
      <c r="BP2" s="219"/>
      <c r="BQ2" s="219"/>
      <c r="BR2" s="219"/>
      <c r="BS2" s="219"/>
      <c r="BT2" s="219"/>
      <c r="BU2" s="219"/>
      <c r="BV2" s="219"/>
      <c r="BW2" s="219"/>
      <c r="BX2" s="219"/>
      <c r="BY2" s="219"/>
      <c r="BZ2" s="219"/>
      <c r="CA2" s="219"/>
      <c r="CB2" s="219"/>
      <c r="CC2" s="219"/>
      <c r="CD2" s="219"/>
      <c r="CE2" s="219"/>
      <c r="CF2" s="219"/>
      <c r="CG2" s="219"/>
      <c r="CH2" s="219"/>
      <c r="CI2" s="219"/>
      <c r="CJ2" s="219"/>
      <c r="CK2" s="219"/>
      <c r="CL2" s="219"/>
      <c r="CM2" s="219"/>
      <c r="CN2" s="219"/>
      <c r="CO2" s="219"/>
      <c r="CP2" s="219"/>
      <c r="CQ2" s="219"/>
      <c r="CR2" s="219"/>
      <c r="CS2" s="219"/>
      <c r="CT2" s="219"/>
      <c r="CU2" s="219"/>
      <c r="CV2" s="219"/>
      <c r="CW2" s="219"/>
      <c r="CX2" s="219"/>
      <c r="CY2" s="219"/>
      <c r="CZ2" s="219"/>
      <c r="DA2" s="219"/>
      <c r="DB2" s="219"/>
      <c r="DC2" s="219"/>
      <c r="DD2" s="219"/>
    </row>
    <row r="3" spans="1:108" s="14" customFormat="1" ht="56.25" customHeight="1">
      <c r="A3" s="251" t="s">
        <v>149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 t="s">
        <v>150</v>
      </c>
      <c r="AC3" s="246"/>
      <c r="AD3" s="246"/>
      <c r="AE3" s="246"/>
      <c r="AF3" s="246"/>
      <c r="AG3" s="246"/>
      <c r="AH3" s="246" t="s">
        <v>165</v>
      </c>
      <c r="AI3" s="246"/>
      <c r="AJ3" s="246"/>
      <c r="AK3" s="246"/>
      <c r="AL3" s="246"/>
      <c r="AM3" s="246"/>
      <c r="AN3" s="246"/>
      <c r="AO3" s="246"/>
      <c r="AP3" s="246"/>
      <c r="AQ3" s="246"/>
      <c r="AR3" s="246"/>
      <c r="AS3" s="246"/>
      <c r="AT3" s="246"/>
      <c r="AU3" s="246"/>
      <c r="AV3" s="246"/>
      <c r="AW3" s="246"/>
      <c r="AX3" s="246"/>
      <c r="AY3" s="246"/>
      <c r="AZ3" s="246"/>
      <c r="BA3" s="246"/>
      <c r="BB3" s="246"/>
      <c r="BC3" s="246" t="s">
        <v>60</v>
      </c>
      <c r="BD3" s="246"/>
      <c r="BE3" s="246"/>
      <c r="BF3" s="246"/>
      <c r="BG3" s="246"/>
      <c r="BH3" s="246"/>
      <c r="BI3" s="246"/>
      <c r="BJ3" s="246"/>
      <c r="BK3" s="246"/>
      <c r="BL3" s="246"/>
      <c r="BM3" s="246"/>
      <c r="BN3" s="246"/>
      <c r="BO3" s="246"/>
      <c r="BP3" s="246"/>
      <c r="BQ3" s="246"/>
      <c r="BR3" s="246"/>
      <c r="BS3" s="246"/>
      <c r="BT3" s="246"/>
      <c r="BU3" s="246"/>
      <c r="BV3" s="246"/>
      <c r="BW3" s="246"/>
      <c r="BX3" s="246"/>
      <c r="BY3" s="246" t="s">
        <v>152</v>
      </c>
      <c r="BZ3" s="246"/>
      <c r="CA3" s="246"/>
      <c r="CB3" s="246"/>
      <c r="CC3" s="246"/>
      <c r="CD3" s="246"/>
      <c r="CE3" s="246"/>
      <c r="CF3" s="246"/>
      <c r="CG3" s="246"/>
      <c r="CH3" s="246"/>
      <c r="CI3" s="246"/>
      <c r="CJ3" s="246"/>
      <c r="CK3" s="246"/>
      <c r="CL3" s="246"/>
      <c r="CM3" s="246"/>
      <c r="CN3" s="246"/>
      <c r="CO3" s="246" t="s">
        <v>153</v>
      </c>
      <c r="CP3" s="246"/>
      <c r="CQ3" s="246"/>
      <c r="CR3" s="246"/>
      <c r="CS3" s="246"/>
      <c r="CT3" s="246"/>
      <c r="CU3" s="246"/>
      <c r="CV3" s="246"/>
      <c r="CW3" s="246"/>
      <c r="CX3" s="246"/>
      <c r="CY3" s="246"/>
      <c r="CZ3" s="246"/>
      <c r="DA3" s="246"/>
      <c r="DB3" s="246"/>
      <c r="DC3" s="246"/>
      <c r="DD3" s="252"/>
    </row>
    <row r="4" spans="1:108" s="9" customFormat="1" ht="12" customHeight="1" thickBot="1">
      <c r="A4" s="220">
        <v>1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2">
        <v>2</v>
      </c>
      <c r="AC4" s="222"/>
      <c r="AD4" s="222"/>
      <c r="AE4" s="222"/>
      <c r="AF4" s="222"/>
      <c r="AG4" s="222"/>
      <c r="AH4" s="222">
        <v>3</v>
      </c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>
        <v>4</v>
      </c>
      <c r="BD4" s="222"/>
      <c r="BE4" s="222"/>
      <c r="BF4" s="222"/>
      <c r="BG4" s="222"/>
      <c r="BH4" s="222"/>
      <c r="BI4" s="222"/>
      <c r="BJ4" s="222"/>
      <c r="BK4" s="222"/>
      <c r="BL4" s="222"/>
      <c r="BM4" s="222"/>
      <c r="BN4" s="222"/>
      <c r="BO4" s="222"/>
      <c r="BP4" s="222"/>
      <c r="BQ4" s="222"/>
      <c r="BR4" s="222"/>
      <c r="BS4" s="222"/>
      <c r="BT4" s="222"/>
      <c r="BU4" s="222"/>
      <c r="BV4" s="222"/>
      <c r="BW4" s="222"/>
      <c r="BX4" s="222"/>
      <c r="BY4" s="222">
        <v>5</v>
      </c>
      <c r="BZ4" s="222"/>
      <c r="CA4" s="222"/>
      <c r="CB4" s="222"/>
      <c r="CC4" s="222"/>
      <c r="CD4" s="222"/>
      <c r="CE4" s="222"/>
      <c r="CF4" s="222"/>
      <c r="CG4" s="222"/>
      <c r="CH4" s="222"/>
      <c r="CI4" s="222"/>
      <c r="CJ4" s="222"/>
      <c r="CK4" s="222"/>
      <c r="CL4" s="222"/>
      <c r="CM4" s="222"/>
      <c r="CN4" s="222"/>
      <c r="CO4" s="222">
        <v>6</v>
      </c>
      <c r="CP4" s="222"/>
      <c r="CQ4" s="222"/>
      <c r="CR4" s="222"/>
      <c r="CS4" s="222"/>
      <c r="CT4" s="222"/>
      <c r="CU4" s="222"/>
      <c r="CV4" s="222"/>
      <c r="CW4" s="222"/>
      <c r="CX4" s="222"/>
      <c r="CY4" s="222"/>
      <c r="CZ4" s="222"/>
      <c r="DA4" s="222"/>
      <c r="DB4" s="222"/>
      <c r="DC4" s="222"/>
      <c r="DD4" s="223"/>
    </row>
    <row r="5" spans="1:108" s="15" customFormat="1" ht="23.25" customHeight="1">
      <c r="A5" s="253" t="s">
        <v>93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4"/>
      <c r="AB5" s="255" t="s">
        <v>61</v>
      </c>
      <c r="AC5" s="250"/>
      <c r="AD5" s="250"/>
      <c r="AE5" s="250"/>
      <c r="AF5" s="250"/>
      <c r="AG5" s="250"/>
      <c r="AH5" s="250" t="s">
        <v>166</v>
      </c>
      <c r="AI5" s="250"/>
      <c r="AJ5" s="250"/>
      <c r="AK5" s="250"/>
      <c r="AL5" s="250"/>
      <c r="AM5" s="250"/>
      <c r="AN5" s="250"/>
      <c r="AO5" s="250"/>
      <c r="AP5" s="250"/>
      <c r="AQ5" s="250"/>
      <c r="AR5" s="250"/>
      <c r="AS5" s="250"/>
      <c r="AT5" s="250"/>
      <c r="AU5" s="250"/>
      <c r="AV5" s="250"/>
      <c r="AW5" s="250"/>
      <c r="AX5" s="250"/>
      <c r="AY5" s="250"/>
      <c r="AZ5" s="250"/>
      <c r="BA5" s="250"/>
      <c r="BB5" s="250"/>
      <c r="BC5" s="247">
        <f>BC28</f>
        <v>1993800.3099999987</v>
      </c>
      <c r="BD5" s="248"/>
      <c r="BE5" s="248"/>
      <c r="BF5" s="248"/>
      <c r="BG5" s="248"/>
      <c r="BH5" s="248"/>
      <c r="BI5" s="248"/>
      <c r="BJ5" s="248"/>
      <c r="BK5" s="248"/>
      <c r="BL5" s="248"/>
      <c r="BM5" s="248"/>
      <c r="BN5" s="248"/>
      <c r="BO5" s="248"/>
      <c r="BP5" s="248"/>
      <c r="BQ5" s="248"/>
      <c r="BR5" s="248"/>
      <c r="BS5" s="248"/>
      <c r="BT5" s="248"/>
      <c r="BU5" s="248"/>
      <c r="BV5" s="248"/>
      <c r="BW5" s="248"/>
      <c r="BX5" s="248"/>
      <c r="BY5" s="247">
        <f>BY28</f>
        <v>1338910.17</v>
      </c>
      <c r="BZ5" s="248"/>
      <c r="CA5" s="248"/>
      <c r="CB5" s="248"/>
      <c r="CC5" s="248"/>
      <c r="CD5" s="248"/>
      <c r="CE5" s="248"/>
      <c r="CF5" s="248"/>
      <c r="CG5" s="248"/>
      <c r="CH5" s="248"/>
      <c r="CI5" s="248"/>
      <c r="CJ5" s="248"/>
      <c r="CK5" s="248"/>
      <c r="CL5" s="248"/>
      <c r="CM5" s="248"/>
      <c r="CN5" s="248"/>
      <c r="CO5" s="247">
        <f>BC5-BY5</f>
        <v>654890.13999999873</v>
      </c>
      <c r="CP5" s="248"/>
      <c r="CQ5" s="248"/>
      <c r="CR5" s="248"/>
      <c r="CS5" s="248"/>
      <c r="CT5" s="248"/>
      <c r="CU5" s="248"/>
      <c r="CV5" s="248"/>
      <c r="CW5" s="248"/>
      <c r="CX5" s="248"/>
      <c r="CY5" s="248"/>
      <c r="CZ5" s="248"/>
      <c r="DA5" s="248"/>
      <c r="DB5" s="248"/>
      <c r="DC5" s="248"/>
      <c r="DD5" s="249"/>
    </row>
    <row r="6" spans="1:108" s="15" customFormat="1" ht="13.5" customHeight="1">
      <c r="A6" s="236" t="s">
        <v>155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7"/>
      <c r="AB6" s="226" t="s">
        <v>62</v>
      </c>
      <c r="AC6" s="227"/>
      <c r="AD6" s="227"/>
      <c r="AE6" s="227"/>
      <c r="AF6" s="227"/>
      <c r="AG6" s="228"/>
      <c r="AH6" s="232" t="s">
        <v>166</v>
      </c>
      <c r="AI6" s="227"/>
      <c r="AJ6" s="227"/>
      <c r="AK6" s="227"/>
      <c r="AL6" s="227"/>
      <c r="AM6" s="227"/>
      <c r="AN6" s="227"/>
      <c r="AO6" s="227"/>
      <c r="AP6" s="227"/>
      <c r="AQ6" s="227"/>
      <c r="AR6" s="227"/>
      <c r="AS6" s="227"/>
      <c r="AT6" s="227"/>
      <c r="AU6" s="227"/>
      <c r="AV6" s="227"/>
      <c r="AW6" s="227"/>
      <c r="AX6" s="227"/>
      <c r="AY6" s="227"/>
      <c r="AZ6" s="227"/>
      <c r="BA6" s="227"/>
      <c r="BB6" s="228"/>
      <c r="BC6" s="238" t="s">
        <v>28</v>
      </c>
      <c r="BD6" s="239"/>
      <c r="BE6" s="239"/>
      <c r="BF6" s="239"/>
      <c r="BG6" s="239"/>
      <c r="BH6" s="239"/>
      <c r="BI6" s="239"/>
      <c r="BJ6" s="239"/>
      <c r="BK6" s="239"/>
      <c r="BL6" s="239"/>
      <c r="BM6" s="239"/>
      <c r="BN6" s="239"/>
      <c r="BO6" s="239"/>
      <c r="BP6" s="239"/>
      <c r="BQ6" s="239"/>
      <c r="BR6" s="239"/>
      <c r="BS6" s="239"/>
      <c r="BT6" s="239"/>
      <c r="BU6" s="239"/>
      <c r="BV6" s="239"/>
      <c r="BW6" s="239"/>
      <c r="BX6" s="240"/>
      <c r="BY6" s="238" t="s">
        <v>28</v>
      </c>
      <c r="BZ6" s="239"/>
      <c r="CA6" s="239"/>
      <c r="CB6" s="239"/>
      <c r="CC6" s="239"/>
      <c r="CD6" s="239"/>
      <c r="CE6" s="239"/>
      <c r="CF6" s="239"/>
      <c r="CG6" s="239"/>
      <c r="CH6" s="239"/>
      <c r="CI6" s="239"/>
      <c r="CJ6" s="239"/>
      <c r="CK6" s="239"/>
      <c r="CL6" s="239"/>
      <c r="CM6" s="239"/>
      <c r="CN6" s="240"/>
      <c r="CO6" s="238" t="s">
        <v>28</v>
      </c>
      <c r="CP6" s="239"/>
      <c r="CQ6" s="239"/>
      <c r="CR6" s="239"/>
      <c r="CS6" s="239"/>
      <c r="CT6" s="239"/>
      <c r="CU6" s="239"/>
      <c r="CV6" s="239"/>
      <c r="CW6" s="239"/>
      <c r="CX6" s="239"/>
      <c r="CY6" s="239"/>
      <c r="CZ6" s="239"/>
      <c r="DA6" s="239"/>
      <c r="DB6" s="239"/>
      <c r="DC6" s="239"/>
      <c r="DD6" s="256"/>
    </row>
    <row r="7" spans="1:108" ht="23.25" customHeight="1">
      <c r="A7" s="244" t="s">
        <v>167</v>
      </c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  <c r="AA7" s="245"/>
      <c r="AB7" s="229"/>
      <c r="AC7" s="230"/>
      <c r="AD7" s="230"/>
      <c r="AE7" s="230"/>
      <c r="AF7" s="230"/>
      <c r="AG7" s="231"/>
      <c r="AH7" s="233"/>
      <c r="AI7" s="230"/>
      <c r="AJ7" s="230"/>
      <c r="AK7" s="230"/>
      <c r="AL7" s="230"/>
      <c r="AM7" s="230"/>
      <c r="AN7" s="230"/>
      <c r="AO7" s="230"/>
      <c r="AP7" s="230"/>
      <c r="AQ7" s="230"/>
      <c r="AR7" s="230"/>
      <c r="AS7" s="230"/>
      <c r="AT7" s="230"/>
      <c r="AU7" s="230"/>
      <c r="AV7" s="230"/>
      <c r="AW7" s="230"/>
      <c r="AX7" s="230"/>
      <c r="AY7" s="230"/>
      <c r="AZ7" s="230"/>
      <c r="BA7" s="230"/>
      <c r="BB7" s="231"/>
      <c r="BC7" s="241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3"/>
      <c r="BY7" s="241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3"/>
      <c r="CO7" s="241"/>
      <c r="CP7" s="242"/>
      <c r="CQ7" s="242"/>
      <c r="CR7" s="242"/>
      <c r="CS7" s="242"/>
      <c r="CT7" s="242"/>
      <c r="CU7" s="242"/>
      <c r="CV7" s="242"/>
      <c r="CW7" s="242"/>
      <c r="CX7" s="242"/>
      <c r="CY7" s="242"/>
      <c r="CZ7" s="242"/>
      <c r="DA7" s="242"/>
      <c r="DB7" s="242"/>
      <c r="DC7" s="242"/>
      <c r="DD7" s="257"/>
    </row>
    <row r="8" spans="1:108" ht="13.5" customHeight="1">
      <c r="A8" s="224" t="s">
        <v>63</v>
      </c>
      <c r="B8" s="224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5"/>
      <c r="AB8" s="226"/>
      <c r="AC8" s="227"/>
      <c r="AD8" s="227"/>
      <c r="AE8" s="227"/>
      <c r="AF8" s="227"/>
      <c r="AG8" s="228"/>
      <c r="AH8" s="232" t="s">
        <v>28</v>
      </c>
      <c r="AI8" s="227"/>
      <c r="AJ8" s="227"/>
      <c r="AK8" s="227"/>
      <c r="AL8" s="227"/>
      <c r="AM8" s="227"/>
      <c r="AN8" s="227"/>
      <c r="AO8" s="227"/>
      <c r="AP8" s="227"/>
      <c r="AQ8" s="227"/>
      <c r="AR8" s="227"/>
      <c r="AS8" s="227"/>
      <c r="AT8" s="227"/>
      <c r="AU8" s="227"/>
      <c r="AV8" s="227"/>
      <c r="AW8" s="227"/>
      <c r="AX8" s="227"/>
      <c r="AY8" s="227"/>
      <c r="AZ8" s="227"/>
      <c r="BA8" s="227"/>
      <c r="BB8" s="228"/>
      <c r="BC8" s="238" t="s">
        <v>28</v>
      </c>
      <c r="BD8" s="239"/>
      <c r="BE8" s="239"/>
      <c r="BF8" s="239"/>
      <c r="BG8" s="239"/>
      <c r="BH8" s="239"/>
      <c r="BI8" s="239"/>
      <c r="BJ8" s="239"/>
      <c r="BK8" s="239"/>
      <c r="BL8" s="239"/>
      <c r="BM8" s="239"/>
      <c r="BN8" s="239"/>
      <c r="BO8" s="239"/>
      <c r="BP8" s="239"/>
      <c r="BQ8" s="239"/>
      <c r="BR8" s="239"/>
      <c r="BS8" s="239"/>
      <c r="BT8" s="239"/>
      <c r="BU8" s="239"/>
      <c r="BV8" s="239"/>
      <c r="BW8" s="239"/>
      <c r="BX8" s="240"/>
      <c r="BY8" s="238" t="s">
        <v>28</v>
      </c>
      <c r="BZ8" s="239"/>
      <c r="CA8" s="239"/>
      <c r="CB8" s="239"/>
      <c r="CC8" s="239"/>
      <c r="CD8" s="239"/>
      <c r="CE8" s="239"/>
      <c r="CF8" s="239"/>
      <c r="CG8" s="239"/>
      <c r="CH8" s="239"/>
      <c r="CI8" s="239"/>
      <c r="CJ8" s="239"/>
      <c r="CK8" s="239"/>
      <c r="CL8" s="239"/>
      <c r="CM8" s="239"/>
      <c r="CN8" s="240"/>
      <c r="CO8" s="238" t="s">
        <v>28</v>
      </c>
      <c r="CP8" s="239"/>
      <c r="CQ8" s="239"/>
      <c r="CR8" s="239"/>
      <c r="CS8" s="239"/>
      <c r="CT8" s="239"/>
      <c r="CU8" s="239"/>
      <c r="CV8" s="239"/>
      <c r="CW8" s="239"/>
      <c r="CX8" s="239"/>
      <c r="CY8" s="239"/>
      <c r="CZ8" s="239"/>
      <c r="DA8" s="239"/>
      <c r="DB8" s="239"/>
      <c r="DC8" s="239"/>
      <c r="DD8" s="256"/>
    </row>
    <row r="9" spans="1:108" ht="13.5" customHeight="1">
      <c r="A9" s="234" t="s">
        <v>28</v>
      </c>
      <c r="B9" s="234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4"/>
      <c r="AA9" s="235"/>
      <c r="AB9" s="229"/>
      <c r="AC9" s="230"/>
      <c r="AD9" s="230"/>
      <c r="AE9" s="230"/>
      <c r="AF9" s="230"/>
      <c r="AG9" s="231"/>
      <c r="AH9" s="233"/>
      <c r="AI9" s="230"/>
      <c r="AJ9" s="230"/>
      <c r="AK9" s="230"/>
      <c r="AL9" s="230"/>
      <c r="AM9" s="230"/>
      <c r="AN9" s="230"/>
      <c r="AO9" s="230"/>
      <c r="AP9" s="230"/>
      <c r="AQ9" s="230"/>
      <c r="AR9" s="230"/>
      <c r="AS9" s="230"/>
      <c r="AT9" s="230"/>
      <c r="AU9" s="230"/>
      <c r="AV9" s="230"/>
      <c r="AW9" s="230"/>
      <c r="AX9" s="230"/>
      <c r="AY9" s="230"/>
      <c r="AZ9" s="230"/>
      <c r="BA9" s="230"/>
      <c r="BB9" s="231"/>
      <c r="BC9" s="241"/>
      <c r="BD9" s="242"/>
      <c r="BE9" s="242"/>
      <c r="BF9" s="242"/>
      <c r="BG9" s="242"/>
      <c r="BH9" s="242"/>
      <c r="BI9" s="242"/>
      <c r="BJ9" s="242"/>
      <c r="BK9" s="242"/>
      <c r="BL9" s="242"/>
      <c r="BM9" s="242"/>
      <c r="BN9" s="242"/>
      <c r="BO9" s="242"/>
      <c r="BP9" s="242"/>
      <c r="BQ9" s="242"/>
      <c r="BR9" s="242"/>
      <c r="BS9" s="242"/>
      <c r="BT9" s="242"/>
      <c r="BU9" s="242"/>
      <c r="BV9" s="242"/>
      <c r="BW9" s="242"/>
      <c r="BX9" s="243"/>
      <c r="BY9" s="241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3"/>
      <c r="CO9" s="241"/>
      <c r="CP9" s="242"/>
      <c r="CQ9" s="242"/>
      <c r="CR9" s="242"/>
      <c r="CS9" s="242"/>
      <c r="CT9" s="242"/>
      <c r="CU9" s="242"/>
      <c r="CV9" s="242"/>
      <c r="CW9" s="242"/>
      <c r="CX9" s="242"/>
      <c r="CY9" s="242"/>
      <c r="CZ9" s="242"/>
      <c r="DA9" s="242"/>
      <c r="DB9" s="242"/>
      <c r="DC9" s="242"/>
      <c r="DD9" s="257"/>
    </row>
    <row r="10" spans="1:108" ht="13.5" customHeight="1">
      <c r="A10" s="262" t="s">
        <v>28</v>
      </c>
      <c r="B10" s="262"/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262"/>
      <c r="AA10" s="263"/>
      <c r="AB10" s="260"/>
      <c r="AC10" s="261"/>
      <c r="AD10" s="261"/>
      <c r="AE10" s="261"/>
      <c r="AF10" s="261"/>
      <c r="AG10" s="261"/>
      <c r="AH10" s="261" t="s">
        <v>28</v>
      </c>
      <c r="AI10" s="261"/>
      <c r="AJ10" s="261"/>
      <c r="AK10" s="261"/>
      <c r="AL10" s="261"/>
      <c r="AM10" s="261"/>
      <c r="AN10" s="261"/>
      <c r="AO10" s="261"/>
      <c r="AP10" s="261"/>
      <c r="AQ10" s="261"/>
      <c r="AR10" s="261"/>
      <c r="AS10" s="261"/>
      <c r="AT10" s="261"/>
      <c r="AU10" s="261"/>
      <c r="AV10" s="261"/>
      <c r="AW10" s="261"/>
      <c r="AX10" s="261"/>
      <c r="AY10" s="261"/>
      <c r="AZ10" s="261"/>
      <c r="BA10" s="261"/>
      <c r="BB10" s="261"/>
      <c r="BC10" s="258" t="s">
        <v>28</v>
      </c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 t="s">
        <v>28</v>
      </c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 t="s">
        <v>28</v>
      </c>
      <c r="CP10" s="258"/>
      <c r="CQ10" s="258"/>
      <c r="CR10" s="258"/>
      <c r="CS10" s="258"/>
      <c r="CT10" s="258"/>
      <c r="CU10" s="258"/>
      <c r="CV10" s="258"/>
      <c r="CW10" s="258"/>
      <c r="CX10" s="258"/>
      <c r="CY10" s="258"/>
      <c r="CZ10" s="258"/>
      <c r="DA10" s="258"/>
      <c r="DB10" s="258"/>
      <c r="DC10" s="258"/>
      <c r="DD10" s="259"/>
    </row>
    <row r="11" spans="1:108" ht="13.5" customHeight="1">
      <c r="A11" s="262" t="s">
        <v>28</v>
      </c>
      <c r="B11" s="262"/>
      <c r="C11" s="262"/>
      <c r="D11" s="262"/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O11" s="262"/>
      <c r="P11" s="262"/>
      <c r="Q11" s="262"/>
      <c r="R11" s="262"/>
      <c r="S11" s="262"/>
      <c r="T11" s="262"/>
      <c r="U11" s="262"/>
      <c r="V11" s="262"/>
      <c r="W11" s="262"/>
      <c r="X11" s="262"/>
      <c r="Y11" s="262"/>
      <c r="Z11" s="262"/>
      <c r="AA11" s="263"/>
      <c r="AB11" s="260"/>
      <c r="AC11" s="261"/>
      <c r="AD11" s="261"/>
      <c r="AE11" s="261"/>
      <c r="AF11" s="261"/>
      <c r="AG11" s="261"/>
      <c r="AH11" s="261" t="s">
        <v>28</v>
      </c>
      <c r="AI11" s="261"/>
      <c r="AJ11" s="261"/>
      <c r="AK11" s="261"/>
      <c r="AL11" s="261"/>
      <c r="AM11" s="261"/>
      <c r="AN11" s="261"/>
      <c r="AO11" s="261"/>
      <c r="AP11" s="261"/>
      <c r="AQ11" s="261"/>
      <c r="AR11" s="261"/>
      <c r="AS11" s="261"/>
      <c r="AT11" s="261"/>
      <c r="AU11" s="261"/>
      <c r="AV11" s="261"/>
      <c r="AW11" s="261"/>
      <c r="AX11" s="261"/>
      <c r="AY11" s="261"/>
      <c r="AZ11" s="261"/>
      <c r="BA11" s="261"/>
      <c r="BB11" s="261"/>
      <c r="BC11" s="258" t="s">
        <v>28</v>
      </c>
      <c r="BD11" s="258"/>
      <c r="BE11" s="258"/>
      <c r="BF11" s="258"/>
      <c r="BG11" s="258"/>
      <c r="BH11" s="258"/>
      <c r="BI11" s="258"/>
      <c r="BJ11" s="258"/>
      <c r="BK11" s="258"/>
      <c r="BL11" s="258"/>
      <c r="BM11" s="258"/>
      <c r="BN11" s="258"/>
      <c r="BO11" s="258"/>
      <c r="BP11" s="258"/>
      <c r="BQ11" s="258"/>
      <c r="BR11" s="258"/>
      <c r="BS11" s="258"/>
      <c r="BT11" s="258"/>
      <c r="BU11" s="258"/>
      <c r="BV11" s="258"/>
      <c r="BW11" s="258"/>
      <c r="BX11" s="258"/>
      <c r="BY11" s="258" t="s">
        <v>28</v>
      </c>
      <c r="BZ11" s="258"/>
      <c r="CA11" s="258"/>
      <c r="CB11" s="258"/>
      <c r="CC11" s="258"/>
      <c r="CD11" s="258"/>
      <c r="CE11" s="258"/>
      <c r="CF11" s="258"/>
      <c r="CG11" s="258"/>
      <c r="CH11" s="258"/>
      <c r="CI11" s="258"/>
      <c r="CJ11" s="258"/>
      <c r="CK11" s="258"/>
      <c r="CL11" s="258"/>
      <c r="CM11" s="258"/>
      <c r="CN11" s="258"/>
      <c r="CO11" s="258" t="s">
        <v>28</v>
      </c>
      <c r="CP11" s="258"/>
      <c r="CQ11" s="258"/>
      <c r="CR11" s="258"/>
      <c r="CS11" s="258"/>
      <c r="CT11" s="258"/>
      <c r="CU11" s="258"/>
      <c r="CV11" s="258"/>
      <c r="CW11" s="258"/>
      <c r="CX11" s="258"/>
      <c r="CY11" s="258"/>
      <c r="CZ11" s="258"/>
      <c r="DA11" s="258"/>
      <c r="DB11" s="258"/>
      <c r="DC11" s="258"/>
      <c r="DD11" s="259"/>
    </row>
    <row r="12" spans="1:108" ht="13.5" customHeight="1">
      <c r="A12" s="262" t="s">
        <v>28</v>
      </c>
      <c r="B12" s="262"/>
      <c r="C12" s="262"/>
      <c r="D12" s="262"/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3"/>
      <c r="AB12" s="260"/>
      <c r="AC12" s="261"/>
      <c r="AD12" s="261"/>
      <c r="AE12" s="261"/>
      <c r="AF12" s="261"/>
      <c r="AG12" s="261"/>
      <c r="AH12" s="261" t="s">
        <v>28</v>
      </c>
      <c r="AI12" s="261"/>
      <c r="AJ12" s="261"/>
      <c r="AK12" s="261"/>
      <c r="AL12" s="261"/>
      <c r="AM12" s="261"/>
      <c r="AN12" s="261"/>
      <c r="AO12" s="261"/>
      <c r="AP12" s="261"/>
      <c r="AQ12" s="261"/>
      <c r="AR12" s="261"/>
      <c r="AS12" s="261"/>
      <c r="AT12" s="261"/>
      <c r="AU12" s="261"/>
      <c r="AV12" s="261"/>
      <c r="AW12" s="261"/>
      <c r="AX12" s="261"/>
      <c r="AY12" s="261"/>
      <c r="AZ12" s="261"/>
      <c r="BA12" s="261"/>
      <c r="BB12" s="261"/>
      <c r="BC12" s="258" t="s">
        <v>28</v>
      </c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  <c r="BY12" s="258" t="s">
        <v>28</v>
      </c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  <c r="CO12" s="258" t="s">
        <v>28</v>
      </c>
      <c r="CP12" s="258"/>
      <c r="CQ12" s="258"/>
      <c r="CR12" s="258"/>
      <c r="CS12" s="258"/>
      <c r="CT12" s="258"/>
      <c r="CU12" s="258"/>
      <c r="CV12" s="258"/>
      <c r="CW12" s="258"/>
      <c r="CX12" s="258"/>
      <c r="CY12" s="258"/>
      <c r="CZ12" s="258"/>
      <c r="DA12" s="258"/>
      <c r="DB12" s="258"/>
      <c r="DC12" s="258"/>
      <c r="DD12" s="259"/>
    </row>
    <row r="13" spans="1:108" ht="13.5" customHeight="1">
      <c r="A13" s="262" t="s">
        <v>28</v>
      </c>
      <c r="B13" s="262"/>
      <c r="C13" s="262"/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3"/>
      <c r="AB13" s="260"/>
      <c r="AC13" s="261"/>
      <c r="AD13" s="261"/>
      <c r="AE13" s="261"/>
      <c r="AF13" s="261"/>
      <c r="AG13" s="261"/>
      <c r="AH13" s="261" t="s">
        <v>28</v>
      </c>
      <c r="AI13" s="261"/>
      <c r="AJ13" s="261"/>
      <c r="AK13" s="261"/>
      <c r="AL13" s="261"/>
      <c r="AM13" s="261"/>
      <c r="AN13" s="261"/>
      <c r="AO13" s="261"/>
      <c r="AP13" s="261"/>
      <c r="AQ13" s="261"/>
      <c r="AR13" s="261"/>
      <c r="AS13" s="261"/>
      <c r="AT13" s="261"/>
      <c r="AU13" s="261"/>
      <c r="AV13" s="261"/>
      <c r="AW13" s="261"/>
      <c r="AX13" s="261"/>
      <c r="AY13" s="261"/>
      <c r="AZ13" s="261"/>
      <c r="BA13" s="261"/>
      <c r="BB13" s="261"/>
      <c r="BC13" s="258" t="s">
        <v>28</v>
      </c>
      <c r="BD13" s="258"/>
      <c r="BE13" s="258"/>
      <c r="BF13" s="258"/>
      <c r="BG13" s="258"/>
      <c r="BH13" s="258"/>
      <c r="BI13" s="258"/>
      <c r="BJ13" s="258"/>
      <c r="BK13" s="258"/>
      <c r="BL13" s="258"/>
      <c r="BM13" s="258"/>
      <c r="BN13" s="258"/>
      <c r="BO13" s="258"/>
      <c r="BP13" s="258"/>
      <c r="BQ13" s="258"/>
      <c r="BR13" s="258"/>
      <c r="BS13" s="258"/>
      <c r="BT13" s="258"/>
      <c r="BU13" s="258"/>
      <c r="BV13" s="258"/>
      <c r="BW13" s="258"/>
      <c r="BX13" s="258"/>
      <c r="BY13" s="258" t="s">
        <v>28</v>
      </c>
      <c r="BZ13" s="258"/>
      <c r="CA13" s="258"/>
      <c r="CB13" s="258"/>
      <c r="CC13" s="258"/>
      <c r="CD13" s="258"/>
      <c r="CE13" s="258"/>
      <c r="CF13" s="258"/>
      <c r="CG13" s="258"/>
      <c r="CH13" s="258"/>
      <c r="CI13" s="258"/>
      <c r="CJ13" s="258"/>
      <c r="CK13" s="258"/>
      <c r="CL13" s="258"/>
      <c r="CM13" s="258"/>
      <c r="CN13" s="258"/>
      <c r="CO13" s="258" t="s">
        <v>28</v>
      </c>
      <c r="CP13" s="258"/>
      <c r="CQ13" s="258"/>
      <c r="CR13" s="258"/>
      <c r="CS13" s="258"/>
      <c r="CT13" s="258"/>
      <c r="CU13" s="258"/>
      <c r="CV13" s="258"/>
      <c r="CW13" s="258"/>
      <c r="CX13" s="258"/>
      <c r="CY13" s="258"/>
      <c r="CZ13" s="258"/>
      <c r="DA13" s="258"/>
      <c r="DB13" s="258"/>
      <c r="DC13" s="258"/>
      <c r="DD13" s="259"/>
    </row>
    <row r="14" spans="1:108" ht="13.5" customHeight="1">
      <c r="A14" s="262" t="s">
        <v>28</v>
      </c>
      <c r="B14" s="262"/>
      <c r="C14" s="262"/>
      <c r="D14" s="262"/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3"/>
      <c r="AB14" s="260"/>
      <c r="AC14" s="261"/>
      <c r="AD14" s="261"/>
      <c r="AE14" s="261"/>
      <c r="AF14" s="261"/>
      <c r="AG14" s="261"/>
      <c r="AH14" s="261" t="s">
        <v>28</v>
      </c>
      <c r="AI14" s="261"/>
      <c r="AJ14" s="261"/>
      <c r="AK14" s="261"/>
      <c r="AL14" s="261"/>
      <c r="AM14" s="261"/>
      <c r="AN14" s="261"/>
      <c r="AO14" s="261"/>
      <c r="AP14" s="261"/>
      <c r="AQ14" s="261"/>
      <c r="AR14" s="261"/>
      <c r="AS14" s="261"/>
      <c r="AT14" s="261"/>
      <c r="AU14" s="261"/>
      <c r="AV14" s="261"/>
      <c r="AW14" s="261"/>
      <c r="AX14" s="261"/>
      <c r="AY14" s="261"/>
      <c r="AZ14" s="261"/>
      <c r="BA14" s="261"/>
      <c r="BB14" s="261"/>
      <c r="BC14" s="258" t="s">
        <v>28</v>
      </c>
      <c r="BD14" s="258"/>
      <c r="BE14" s="258"/>
      <c r="BF14" s="258"/>
      <c r="BG14" s="258"/>
      <c r="BH14" s="258"/>
      <c r="BI14" s="258"/>
      <c r="BJ14" s="258"/>
      <c r="BK14" s="258"/>
      <c r="BL14" s="258"/>
      <c r="BM14" s="258"/>
      <c r="BN14" s="258"/>
      <c r="BO14" s="258"/>
      <c r="BP14" s="258"/>
      <c r="BQ14" s="258"/>
      <c r="BR14" s="258"/>
      <c r="BS14" s="258"/>
      <c r="BT14" s="258"/>
      <c r="BU14" s="258"/>
      <c r="BV14" s="258"/>
      <c r="BW14" s="258"/>
      <c r="BX14" s="258"/>
      <c r="BY14" s="258" t="s">
        <v>28</v>
      </c>
      <c r="BZ14" s="258"/>
      <c r="CA14" s="258"/>
      <c r="CB14" s="258"/>
      <c r="CC14" s="258"/>
      <c r="CD14" s="258"/>
      <c r="CE14" s="258"/>
      <c r="CF14" s="258"/>
      <c r="CG14" s="258"/>
      <c r="CH14" s="258"/>
      <c r="CI14" s="258"/>
      <c r="CJ14" s="258"/>
      <c r="CK14" s="258"/>
      <c r="CL14" s="258"/>
      <c r="CM14" s="258"/>
      <c r="CN14" s="258"/>
      <c r="CO14" s="258" t="s">
        <v>28</v>
      </c>
      <c r="CP14" s="258"/>
      <c r="CQ14" s="258"/>
      <c r="CR14" s="258"/>
      <c r="CS14" s="258"/>
      <c r="CT14" s="258"/>
      <c r="CU14" s="258"/>
      <c r="CV14" s="258"/>
      <c r="CW14" s="258"/>
      <c r="CX14" s="258"/>
      <c r="CY14" s="258"/>
      <c r="CZ14" s="258"/>
      <c r="DA14" s="258"/>
      <c r="DB14" s="258"/>
      <c r="DC14" s="258"/>
      <c r="DD14" s="259"/>
    </row>
    <row r="15" spans="1:108" ht="13.5" customHeight="1">
      <c r="A15" s="262" t="s">
        <v>28</v>
      </c>
      <c r="B15" s="262"/>
      <c r="C15" s="262"/>
      <c r="D15" s="262"/>
      <c r="E15" s="262"/>
      <c r="F15" s="262"/>
      <c r="G15" s="262"/>
      <c r="H15" s="262"/>
      <c r="I15" s="262"/>
      <c r="J15" s="262"/>
      <c r="K15" s="262"/>
      <c r="L15" s="262"/>
      <c r="M15" s="262"/>
      <c r="N15" s="262"/>
      <c r="O15" s="262"/>
      <c r="P15" s="262"/>
      <c r="Q15" s="262"/>
      <c r="R15" s="262"/>
      <c r="S15" s="262"/>
      <c r="T15" s="262"/>
      <c r="U15" s="262"/>
      <c r="V15" s="262"/>
      <c r="W15" s="262"/>
      <c r="X15" s="262"/>
      <c r="Y15" s="262"/>
      <c r="Z15" s="262"/>
      <c r="AA15" s="263"/>
      <c r="AB15" s="260"/>
      <c r="AC15" s="261"/>
      <c r="AD15" s="261"/>
      <c r="AE15" s="261"/>
      <c r="AF15" s="261"/>
      <c r="AG15" s="261"/>
      <c r="AH15" s="261" t="s">
        <v>28</v>
      </c>
      <c r="AI15" s="261"/>
      <c r="AJ15" s="261"/>
      <c r="AK15" s="261"/>
      <c r="AL15" s="261"/>
      <c r="AM15" s="261"/>
      <c r="AN15" s="261"/>
      <c r="AO15" s="261"/>
      <c r="AP15" s="261"/>
      <c r="AQ15" s="261"/>
      <c r="AR15" s="261"/>
      <c r="AS15" s="261"/>
      <c r="AT15" s="261"/>
      <c r="AU15" s="261"/>
      <c r="AV15" s="261"/>
      <c r="AW15" s="261"/>
      <c r="AX15" s="261"/>
      <c r="AY15" s="261"/>
      <c r="AZ15" s="261"/>
      <c r="BA15" s="261"/>
      <c r="BB15" s="261"/>
      <c r="BC15" s="258" t="s">
        <v>28</v>
      </c>
      <c r="BD15" s="258"/>
      <c r="BE15" s="258"/>
      <c r="BF15" s="258"/>
      <c r="BG15" s="258"/>
      <c r="BH15" s="258"/>
      <c r="BI15" s="258"/>
      <c r="BJ15" s="258"/>
      <c r="BK15" s="258"/>
      <c r="BL15" s="258"/>
      <c r="BM15" s="258"/>
      <c r="BN15" s="258"/>
      <c r="BO15" s="258"/>
      <c r="BP15" s="258"/>
      <c r="BQ15" s="258"/>
      <c r="BR15" s="258"/>
      <c r="BS15" s="258"/>
      <c r="BT15" s="258"/>
      <c r="BU15" s="258"/>
      <c r="BV15" s="258"/>
      <c r="BW15" s="258"/>
      <c r="BX15" s="258"/>
      <c r="BY15" s="258" t="s">
        <v>28</v>
      </c>
      <c r="BZ15" s="258"/>
      <c r="CA15" s="258"/>
      <c r="CB15" s="258"/>
      <c r="CC15" s="258"/>
      <c r="CD15" s="258"/>
      <c r="CE15" s="258"/>
      <c r="CF15" s="258"/>
      <c r="CG15" s="258"/>
      <c r="CH15" s="258"/>
      <c r="CI15" s="258"/>
      <c r="CJ15" s="258"/>
      <c r="CK15" s="258"/>
      <c r="CL15" s="258"/>
      <c r="CM15" s="258"/>
      <c r="CN15" s="258"/>
      <c r="CO15" s="258" t="s">
        <v>28</v>
      </c>
      <c r="CP15" s="258"/>
      <c r="CQ15" s="258"/>
      <c r="CR15" s="258"/>
      <c r="CS15" s="258"/>
      <c r="CT15" s="258"/>
      <c r="CU15" s="258"/>
      <c r="CV15" s="258"/>
      <c r="CW15" s="258"/>
      <c r="CX15" s="258"/>
      <c r="CY15" s="258"/>
      <c r="CZ15" s="258"/>
      <c r="DA15" s="258"/>
      <c r="DB15" s="258"/>
      <c r="DC15" s="258"/>
      <c r="DD15" s="259"/>
    </row>
    <row r="16" spans="1:108" ht="13.5" customHeight="1">
      <c r="A16" s="262" t="s">
        <v>28</v>
      </c>
      <c r="B16" s="262"/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262"/>
      <c r="W16" s="262"/>
      <c r="X16" s="262"/>
      <c r="Y16" s="262"/>
      <c r="Z16" s="262"/>
      <c r="AA16" s="263"/>
      <c r="AB16" s="260"/>
      <c r="AC16" s="261"/>
      <c r="AD16" s="261"/>
      <c r="AE16" s="261"/>
      <c r="AF16" s="261"/>
      <c r="AG16" s="261"/>
      <c r="AH16" s="261" t="s">
        <v>28</v>
      </c>
      <c r="AI16" s="261"/>
      <c r="AJ16" s="261"/>
      <c r="AK16" s="261"/>
      <c r="AL16" s="261"/>
      <c r="AM16" s="261"/>
      <c r="AN16" s="261"/>
      <c r="AO16" s="261"/>
      <c r="AP16" s="261"/>
      <c r="AQ16" s="261"/>
      <c r="AR16" s="261"/>
      <c r="AS16" s="261"/>
      <c r="AT16" s="261"/>
      <c r="AU16" s="261"/>
      <c r="AV16" s="261"/>
      <c r="AW16" s="261"/>
      <c r="AX16" s="261"/>
      <c r="AY16" s="261"/>
      <c r="AZ16" s="261"/>
      <c r="BA16" s="261"/>
      <c r="BB16" s="261"/>
      <c r="BC16" s="258" t="s">
        <v>28</v>
      </c>
      <c r="BD16" s="258"/>
      <c r="BE16" s="258"/>
      <c r="BF16" s="258"/>
      <c r="BG16" s="258"/>
      <c r="BH16" s="258"/>
      <c r="BI16" s="258"/>
      <c r="BJ16" s="258"/>
      <c r="BK16" s="258"/>
      <c r="BL16" s="258"/>
      <c r="BM16" s="258"/>
      <c r="BN16" s="258"/>
      <c r="BO16" s="258"/>
      <c r="BP16" s="258"/>
      <c r="BQ16" s="258"/>
      <c r="BR16" s="258"/>
      <c r="BS16" s="258"/>
      <c r="BT16" s="258"/>
      <c r="BU16" s="258"/>
      <c r="BV16" s="258"/>
      <c r="BW16" s="258"/>
      <c r="BX16" s="258"/>
      <c r="BY16" s="258" t="s">
        <v>28</v>
      </c>
      <c r="BZ16" s="258"/>
      <c r="CA16" s="258"/>
      <c r="CB16" s="258"/>
      <c r="CC16" s="258"/>
      <c r="CD16" s="258"/>
      <c r="CE16" s="258"/>
      <c r="CF16" s="258"/>
      <c r="CG16" s="258"/>
      <c r="CH16" s="258"/>
      <c r="CI16" s="258"/>
      <c r="CJ16" s="258"/>
      <c r="CK16" s="258"/>
      <c r="CL16" s="258"/>
      <c r="CM16" s="258"/>
      <c r="CN16" s="258"/>
      <c r="CO16" s="258" t="s">
        <v>28</v>
      </c>
      <c r="CP16" s="258"/>
      <c r="CQ16" s="258"/>
      <c r="CR16" s="258"/>
      <c r="CS16" s="258"/>
      <c r="CT16" s="258"/>
      <c r="CU16" s="258"/>
      <c r="CV16" s="258"/>
      <c r="CW16" s="258"/>
      <c r="CX16" s="258"/>
      <c r="CY16" s="258"/>
      <c r="CZ16" s="258"/>
      <c r="DA16" s="258"/>
      <c r="DB16" s="258"/>
      <c r="DC16" s="258"/>
      <c r="DD16" s="259"/>
    </row>
    <row r="17" spans="1:108" ht="13.5" customHeight="1">
      <c r="A17" s="262" t="s">
        <v>28</v>
      </c>
      <c r="B17" s="262"/>
      <c r="C17" s="262"/>
      <c r="D17" s="262"/>
      <c r="E17" s="262"/>
      <c r="F17" s="262"/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262"/>
      <c r="R17" s="262"/>
      <c r="S17" s="262"/>
      <c r="T17" s="262"/>
      <c r="U17" s="262"/>
      <c r="V17" s="262"/>
      <c r="W17" s="262"/>
      <c r="X17" s="262"/>
      <c r="Y17" s="262"/>
      <c r="Z17" s="262"/>
      <c r="AA17" s="263"/>
      <c r="AB17" s="260"/>
      <c r="AC17" s="261"/>
      <c r="AD17" s="261"/>
      <c r="AE17" s="261"/>
      <c r="AF17" s="261"/>
      <c r="AG17" s="261"/>
      <c r="AH17" s="261" t="s">
        <v>28</v>
      </c>
      <c r="AI17" s="261"/>
      <c r="AJ17" s="261"/>
      <c r="AK17" s="261"/>
      <c r="AL17" s="261"/>
      <c r="AM17" s="261"/>
      <c r="AN17" s="261"/>
      <c r="AO17" s="261"/>
      <c r="AP17" s="261"/>
      <c r="AQ17" s="261"/>
      <c r="AR17" s="261"/>
      <c r="AS17" s="261"/>
      <c r="AT17" s="261"/>
      <c r="AU17" s="261"/>
      <c r="AV17" s="261"/>
      <c r="AW17" s="261"/>
      <c r="AX17" s="261"/>
      <c r="AY17" s="261"/>
      <c r="AZ17" s="261"/>
      <c r="BA17" s="261"/>
      <c r="BB17" s="261"/>
      <c r="BC17" s="258" t="s">
        <v>28</v>
      </c>
      <c r="BD17" s="258"/>
      <c r="BE17" s="258"/>
      <c r="BF17" s="258"/>
      <c r="BG17" s="258"/>
      <c r="BH17" s="258"/>
      <c r="BI17" s="258"/>
      <c r="BJ17" s="258"/>
      <c r="BK17" s="258"/>
      <c r="BL17" s="258"/>
      <c r="BM17" s="258"/>
      <c r="BN17" s="258"/>
      <c r="BO17" s="258"/>
      <c r="BP17" s="258"/>
      <c r="BQ17" s="258"/>
      <c r="BR17" s="258"/>
      <c r="BS17" s="258"/>
      <c r="BT17" s="258"/>
      <c r="BU17" s="258"/>
      <c r="BV17" s="258"/>
      <c r="BW17" s="258"/>
      <c r="BX17" s="258"/>
      <c r="BY17" s="258" t="s">
        <v>28</v>
      </c>
      <c r="BZ17" s="258"/>
      <c r="CA17" s="258"/>
      <c r="CB17" s="258"/>
      <c r="CC17" s="258"/>
      <c r="CD17" s="258"/>
      <c r="CE17" s="258"/>
      <c r="CF17" s="258"/>
      <c r="CG17" s="258"/>
      <c r="CH17" s="258"/>
      <c r="CI17" s="258"/>
      <c r="CJ17" s="258"/>
      <c r="CK17" s="258"/>
      <c r="CL17" s="258"/>
      <c r="CM17" s="258"/>
      <c r="CN17" s="258"/>
      <c r="CO17" s="258" t="s">
        <v>28</v>
      </c>
      <c r="CP17" s="258"/>
      <c r="CQ17" s="258"/>
      <c r="CR17" s="258"/>
      <c r="CS17" s="258"/>
      <c r="CT17" s="258"/>
      <c r="CU17" s="258"/>
      <c r="CV17" s="258"/>
      <c r="CW17" s="258"/>
      <c r="CX17" s="258"/>
      <c r="CY17" s="258"/>
      <c r="CZ17" s="258"/>
      <c r="DA17" s="258"/>
      <c r="DB17" s="258"/>
      <c r="DC17" s="258"/>
      <c r="DD17" s="259"/>
    </row>
    <row r="18" spans="1:108" ht="13.5" customHeight="1">
      <c r="A18" s="262" t="s">
        <v>28</v>
      </c>
      <c r="B18" s="262"/>
      <c r="C18" s="262"/>
      <c r="D18" s="262"/>
      <c r="E18" s="262"/>
      <c r="F18" s="262"/>
      <c r="G18" s="262"/>
      <c r="H18" s="262"/>
      <c r="I18" s="262"/>
      <c r="J18" s="262"/>
      <c r="K18" s="262"/>
      <c r="L18" s="262"/>
      <c r="M18" s="262"/>
      <c r="N18" s="262"/>
      <c r="O18" s="262"/>
      <c r="P18" s="262"/>
      <c r="Q18" s="262"/>
      <c r="R18" s="262"/>
      <c r="S18" s="262"/>
      <c r="T18" s="262"/>
      <c r="U18" s="262"/>
      <c r="V18" s="262"/>
      <c r="W18" s="262"/>
      <c r="X18" s="262"/>
      <c r="Y18" s="262"/>
      <c r="Z18" s="262"/>
      <c r="AA18" s="263"/>
      <c r="AB18" s="260"/>
      <c r="AC18" s="261"/>
      <c r="AD18" s="261"/>
      <c r="AE18" s="261"/>
      <c r="AF18" s="261"/>
      <c r="AG18" s="261"/>
      <c r="AH18" s="261" t="s">
        <v>28</v>
      </c>
      <c r="AI18" s="261"/>
      <c r="AJ18" s="261"/>
      <c r="AK18" s="261"/>
      <c r="AL18" s="261"/>
      <c r="AM18" s="261"/>
      <c r="AN18" s="261"/>
      <c r="AO18" s="261"/>
      <c r="AP18" s="261"/>
      <c r="AQ18" s="261"/>
      <c r="AR18" s="261"/>
      <c r="AS18" s="261"/>
      <c r="AT18" s="261"/>
      <c r="AU18" s="261"/>
      <c r="AV18" s="261"/>
      <c r="AW18" s="261"/>
      <c r="AX18" s="261"/>
      <c r="AY18" s="261"/>
      <c r="AZ18" s="261"/>
      <c r="BA18" s="261"/>
      <c r="BB18" s="261"/>
      <c r="BC18" s="258" t="s">
        <v>28</v>
      </c>
      <c r="BD18" s="258"/>
      <c r="BE18" s="258"/>
      <c r="BF18" s="258"/>
      <c r="BG18" s="258"/>
      <c r="BH18" s="258"/>
      <c r="BI18" s="258"/>
      <c r="BJ18" s="258"/>
      <c r="BK18" s="258"/>
      <c r="BL18" s="258"/>
      <c r="BM18" s="258"/>
      <c r="BN18" s="258"/>
      <c r="BO18" s="258"/>
      <c r="BP18" s="258"/>
      <c r="BQ18" s="258"/>
      <c r="BR18" s="258"/>
      <c r="BS18" s="258"/>
      <c r="BT18" s="258"/>
      <c r="BU18" s="258"/>
      <c r="BV18" s="258"/>
      <c r="BW18" s="258"/>
      <c r="BX18" s="258"/>
      <c r="BY18" s="258" t="s">
        <v>28</v>
      </c>
      <c r="BZ18" s="258"/>
      <c r="CA18" s="258"/>
      <c r="CB18" s="258"/>
      <c r="CC18" s="258"/>
      <c r="CD18" s="258"/>
      <c r="CE18" s="258"/>
      <c r="CF18" s="258"/>
      <c r="CG18" s="258"/>
      <c r="CH18" s="258"/>
      <c r="CI18" s="258"/>
      <c r="CJ18" s="258"/>
      <c r="CK18" s="258"/>
      <c r="CL18" s="258"/>
      <c r="CM18" s="258"/>
      <c r="CN18" s="258"/>
      <c r="CO18" s="258" t="s">
        <v>28</v>
      </c>
      <c r="CP18" s="258"/>
      <c r="CQ18" s="258"/>
      <c r="CR18" s="258"/>
      <c r="CS18" s="258"/>
      <c r="CT18" s="258"/>
      <c r="CU18" s="258"/>
      <c r="CV18" s="258"/>
      <c r="CW18" s="258"/>
      <c r="CX18" s="258"/>
      <c r="CY18" s="258"/>
      <c r="CZ18" s="258"/>
      <c r="DA18" s="258"/>
      <c r="DB18" s="258"/>
      <c r="DC18" s="258"/>
      <c r="DD18" s="259"/>
    </row>
    <row r="19" spans="1:108" ht="13.5" customHeight="1">
      <c r="A19" s="262" t="s">
        <v>28</v>
      </c>
      <c r="B19" s="262"/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2"/>
      <c r="S19" s="262"/>
      <c r="T19" s="262"/>
      <c r="U19" s="262"/>
      <c r="V19" s="262"/>
      <c r="W19" s="262"/>
      <c r="X19" s="262"/>
      <c r="Y19" s="262"/>
      <c r="Z19" s="262"/>
      <c r="AA19" s="263"/>
      <c r="AB19" s="260"/>
      <c r="AC19" s="261"/>
      <c r="AD19" s="261"/>
      <c r="AE19" s="261"/>
      <c r="AF19" s="261"/>
      <c r="AG19" s="261"/>
      <c r="AH19" s="261" t="s">
        <v>28</v>
      </c>
      <c r="AI19" s="261"/>
      <c r="AJ19" s="261"/>
      <c r="AK19" s="261"/>
      <c r="AL19" s="261"/>
      <c r="AM19" s="261"/>
      <c r="AN19" s="261"/>
      <c r="AO19" s="261"/>
      <c r="AP19" s="261"/>
      <c r="AQ19" s="261"/>
      <c r="AR19" s="261"/>
      <c r="AS19" s="261"/>
      <c r="AT19" s="261"/>
      <c r="AU19" s="261"/>
      <c r="AV19" s="261"/>
      <c r="AW19" s="261"/>
      <c r="AX19" s="261"/>
      <c r="AY19" s="261"/>
      <c r="AZ19" s="261"/>
      <c r="BA19" s="261"/>
      <c r="BB19" s="261"/>
      <c r="BC19" s="258" t="s">
        <v>28</v>
      </c>
      <c r="BD19" s="258"/>
      <c r="BE19" s="258"/>
      <c r="BF19" s="258"/>
      <c r="BG19" s="258"/>
      <c r="BH19" s="258"/>
      <c r="BI19" s="258"/>
      <c r="BJ19" s="258"/>
      <c r="BK19" s="258"/>
      <c r="BL19" s="258"/>
      <c r="BM19" s="258"/>
      <c r="BN19" s="258"/>
      <c r="BO19" s="258"/>
      <c r="BP19" s="258"/>
      <c r="BQ19" s="258"/>
      <c r="BR19" s="258"/>
      <c r="BS19" s="258"/>
      <c r="BT19" s="258"/>
      <c r="BU19" s="258"/>
      <c r="BV19" s="258"/>
      <c r="BW19" s="258"/>
      <c r="BX19" s="258"/>
      <c r="BY19" s="258" t="s">
        <v>28</v>
      </c>
      <c r="BZ19" s="258"/>
      <c r="CA19" s="258"/>
      <c r="CB19" s="258"/>
      <c r="CC19" s="258"/>
      <c r="CD19" s="258"/>
      <c r="CE19" s="258"/>
      <c r="CF19" s="258"/>
      <c r="CG19" s="258"/>
      <c r="CH19" s="258"/>
      <c r="CI19" s="258"/>
      <c r="CJ19" s="258"/>
      <c r="CK19" s="258"/>
      <c r="CL19" s="258"/>
      <c r="CM19" s="258"/>
      <c r="CN19" s="258"/>
      <c r="CO19" s="258" t="s">
        <v>28</v>
      </c>
      <c r="CP19" s="258"/>
      <c r="CQ19" s="258"/>
      <c r="CR19" s="258"/>
      <c r="CS19" s="258"/>
      <c r="CT19" s="258"/>
      <c r="CU19" s="258"/>
      <c r="CV19" s="258"/>
      <c r="CW19" s="258"/>
      <c r="CX19" s="258"/>
      <c r="CY19" s="258"/>
      <c r="CZ19" s="258"/>
      <c r="DA19" s="258"/>
      <c r="DB19" s="258"/>
      <c r="DC19" s="258"/>
      <c r="DD19" s="259"/>
    </row>
    <row r="20" spans="1:108" ht="13.5" customHeight="1">
      <c r="A20" s="262" t="s">
        <v>28</v>
      </c>
      <c r="B20" s="262"/>
      <c r="C20" s="262"/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N20" s="262"/>
      <c r="O20" s="262"/>
      <c r="P20" s="262"/>
      <c r="Q20" s="262"/>
      <c r="R20" s="262"/>
      <c r="S20" s="262"/>
      <c r="T20" s="262"/>
      <c r="U20" s="262"/>
      <c r="V20" s="262"/>
      <c r="W20" s="262"/>
      <c r="X20" s="262"/>
      <c r="Y20" s="262"/>
      <c r="Z20" s="262"/>
      <c r="AA20" s="263"/>
      <c r="AB20" s="260"/>
      <c r="AC20" s="261"/>
      <c r="AD20" s="261"/>
      <c r="AE20" s="261"/>
      <c r="AF20" s="261"/>
      <c r="AG20" s="261"/>
      <c r="AH20" s="261" t="s">
        <v>28</v>
      </c>
      <c r="AI20" s="261"/>
      <c r="AJ20" s="261"/>
      <c r="AK20" s="261"/>
      <c r="AL20" s="261"/>
      <c r="AM20" s="261"/>
      <c r="AN20" s="261"/>
      <c r="AO20" s="261"/>
      <c r="AP20" s="261"/>
      <c r="AQ20" s="261"/>
      <c r="AR20" s="261"/>
      <c r="AS20" s="261"/>
      <c r="AT20" s="261"/>
      <c r="AU20" s="261"/>
      <c r="AV20" s="261"/>
      <c r="AW20" s="261"/>
      <c r="AX20" s="261"/>
      <c r="AY20" s="261"/>
      <c r="AZ20" s="261"/>
      <c r="BA20" s="261"/>
      <c r="BB20" s="261"/>
      <c r="BC20" s="258" t="s">
        <v>28</v>
      </c>
      <c r="BD20" s="258"/>
      <c r="BE20" s="258"/>
      <c r="BF20" s="258"/>
      <c r="BG20" s="258"/>
      <c r="BH20" s="258"/>
      <c r="BI20" s="258"/>
      <c r="BJ20" s="258"/>
      <c r="BK20" s="258"/>
      <c r="BL20" s="258"/>
      <c r="BM20" s="258"/>
      <c r="BN20" s="258"/>
      <c r="BO20" s="258"/>
      <c r="BP20" s="258"/>
      <c r="BQ20" s="258"/>
      <c r="BR20" s="258"/>
      <c r="BS20" s="258"/>
      <c r="BT20" s="258"/>
      <c r="BU20" s="258"/>
      <c r="BV20" s="258"/>
      <c r="BW20" s="258"/>
      <c r="BX20" s="258"/>
      <c r="BY20" s="258" t="s">
        <v>28</v>
      </c>
      <c r="BZ20" s="258"/>
      <c r="CA20" s="258"/>
      <c r="CB20" s="258"/>
      <c r="CC20" s="258"/>
      <c r="CD20" s="258"/>
      <c r="CE20" s="258"/>
      <c r="CF20" s="258"/>
      <c r="CG20" s="258"/>
      <c r="CH20" s="258"/>
      <c r="CI20" s="258"/>
      <c r="CJ20" s="258"/>
      <c r="CK20" s="258"/>
      <c r="CL20" s="258"/>
      <c r="CM20" s="258"/>
      <c r="CN20" s="258"/>
      <c r="CO20" s="258" t="s">
        <v>28</v>
      </c>
      <c r="CP20" s="258"/>
      <c r="CQ20" s="258"/>
      <c r="CR20" s="258"/>
      <c r="CS20" s="258"/>
      <c r="CT20" s="258"/>
      <c r="CU20" s="258"/>
      <c r="CV20" s="258"/>
      <c r="CW20" s="258"/>
      <c r="CX20" s="258"/>
      <c r="CY20" s="258"/>
      <c r="CZ20" s="258"/>
      <c r="DA20" s="258"/>
      <c r="DB20" s="258"/>
      <c r="DC20" s="258"/>
      <c r="DD20" s="259"/>
    </row>
    <row r="21" spans="1:108" s="15" customFormat="1" ht="23.25" customHeight="1">
      <c r="A21" s="264" t="s">
        <v>168</v>
      </c>
      <c r="B21" s="264"/>
      <c r="C21" s="264"/>
      <c r="D21" s="264"/>
      <c r="E21" s="264"/>
      <c r="F21" s="264"/>
      <c r="G21" s="264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5"/>
      <c r="AB21" s="260" t="s">
        <v>64</v>
      </c>
      <c r="AC21" s="261"/>
      <c r="AD21" s="261"/>
      <c r="AE21" s="261"/>
      <c r="AF21" s="261"/>
      <c r="AG21" s="261"/>
      <c r="AH21" s="261" t="s">
        <v>166</v>
      </c>
      <c r="AI21" s="261"/>
      <c r="AJ21" s="261"/>
      <c r="AK21" s="261"/>
      <c r="AL21" s="261"/>
      <c r="AM21" s="261"/>
      <c r="AN21" s="261"/>
      <c r="AO21" s="261"/>
      <c r="AP21" s="261"/>
      <c r="AQ21" s="261"/>
      <c r="AR21" s="261"/>
      <c r="AS21" s="261"/>
      <c r="AT21" s="261"/>
      <c r="AU21" s="261"/>
      <c r="AV21" s="261"/>
      <c r="AW21" s="261"/>
      <c r="AX21" s="261"/>
      <c r="AY21" s="261"/>
      <c r="AZ21" s="261"/>
      <c r="BA21" s="261"/>
      <c r="BB21" s="261"/>
      <c r="BC21" s="258" t="s">
        <v>28</v>
      </c>
      <c r="BD21" s="258"/>
      <c r="BE21" s="258"/>
      <c r="BF21" s="258"/>
      <c r="BG21" s="258"/>
      <c r="BH21" s="258"/>
      <c r="BI21" s="258"/>
      <c r="BJ21" s="258"/>
      <c r="BK21" s="258"/>
      <c r="BL21" s="258"/>
      <c r="BM21" s="258"/>
      <c r="BN21" s="258"/>
      <c r="BO21" s="258"/>
      <c r="BP21" s="258"/>
      <c r="BQ21" s="258"/>
      <c r="BR21" s="258"/>
      <c r="BS21" s="258"/>
      <c r="BT21" s="258"/>
      <c r="BU21" s="258"/>
      <c r="BV21" s="258"/>
      <c r="BW21" s="258"/>
      <c r="BX21" s="258"/>
      <c r="BY21" s="258" t="s">
        <v>28</v>
      </c>
      <c r="BZ21" s="258"/>
      <c r="CA21" s="258"/>
      <c r="CB21" s="258"/>
      <c r="CC21" s="258"/>
      <c r="CD21" s="258"/>
      <c r="CE21" s="258"/>
      <c r="CF21" s="258"/>
      <c r="CG21" s="258"/>
      <c r="CH21" s="258"/>
      <c r="CI21" s="258"/>
      <c r="CJ21" s="258"/>
      <c r="CK21" s="258"/>
      <c r="CL21" s="258"/>
      <c r="CM21" s="258"/>
      <c r="CN21" s="258"/>
      <c r="CO21" s="258" t="s">
        <v>28</v>
      </c>
      <c r="CP21" s="258"/>
      <c r="CQ21" s="258"/>
      <c r="CR21" s="258"/>
      <c r="CS21" s="258"/>
      <c r="CT21" s="258"/>
      <c r="CU21" s="258"/>
      <c r="CV21" s="258"/>
      <c r="CW21" s="258"/>
      <c r="CX21" s="258"/>
      <c r="CY21" s="258"/>
      <c r="CZ21" s="258"/>
      <c r="DA21" s="258"/>
      <c r="DB21" s="258"/>
      <c r="DC21" s="258"/>
      <c r="DD21" s="259"/>
    </row>
    <row r="22" spans="1:108" s="15" customFormat="1" ht="12.75" customHeight="1">
      <c r="A22" s="236" t="s">
        <v>63</v>
      </c>
      <c r="B22" s="236"/>
      <c r="C22" s="236"/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37"/>
      <c r="AB22" s="226"/>
      <c r="AC22" s="227"/>
      <c r="AD22" s="227"/>
      <c r="AE22" s="227"/>
      <c r="AF22" s="227"/>
      <c r="AG22" s="228"/>
      <c r="AH22" s="232" t="s">
        <v>28</v>
      </c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27"/>
      <c r="AT22" s="227"/>
      <c r="AU22" s="227"/>
      <c r="AV22" s="227"/>
      <c r="AW22" s="227"/>
      <c r="AX22" s="227"/>
      <c r="AY22" s="227"/>
      <c r="AZ22" s="227"/>
      <c r="BA22" s="227"/>
      <c r="BB22" s="228"/>
      <c r="BC22" s="238" t="s">
        <v>28</v>
      </c>
      <c r="BD22" s="239"/>
      <c r="BE22" s="239"/>
      <c r="BF22" s="239"/>
      <c r="BG22" s="239"/>
      <c r="BH22" s="239"/>
      <c r="BI22" s="239"/>
      <c r="BJ22" s="239"/>
      <c r="BK22" s="239"/>
      <c r="BL22" s="239"/>
      <c r="BM22" s="239"/>
      <c r="BN22" s="239"/>
      <c r="BO22" s="239"/>
      <c r="BP22" s="239"/>
      <c r="BQ22" s="239"/>
      <c r="BR22" s="239"/>
      <c r="BS22" s="239"/>
      <c r="BT22" s="239"/>
      <c r="BU22" s="239"/>
      <c r="BV22" s="239"/>
      <c r="BW22" s="239"/>
      <c r="BX22" s="240"/>
      <c r="BY22" s="238" t="s">
        <v>28</v>
      </c>
      <c r="BZ22" s="239"/>
      <c r="CA22" s="239"/>
      <c r="CB22" s="239"/>
      <c r="CC22" s="239"/>
      <c r="CD22" s="239"/>
      <c r="CE22" s="239"/>
      <c r="CF22" s="239"/>
      <c r="CG22" s="239"/>
      <c r="CH22" s="239"/>
      <c r="CI22" s="239"/>
      <c r="CJ22" s="239"/>
      <c r="CK22" s="239"/>
      <c r="CL22" s="239"/>
      <c r="CM22" s="239"/>
      <c r="CN22" s="240"/>
      <c r="CO22" s="238" t="s">
        <v>28</v>
      </c>
      <c r="CP22" s="239"/>
      <c r="CQ22" s="239"/>
      <c r="CR22" s="239"/>
      <c r="CS22" s="239"/>
      <c r="CT22" s="239"/>
      <c r="CU22" s="239"/>
      <c r="CV22" s="239"/>
      <c r="CW22" s="239"/>
      <c r="CX22" s="239"/>
      <c r="CY22" s="239"/>
      <c r="CZ22" s="239"/>
      <c r="DA22" s="239"/>
      <c r="DB22" s="239"/>
      <c r="DC22" s="239"/>
      <c r="DD22" s="256"/>
    </row>
    <row r="23" spans="1:108" s="15" customFormat="1" ht="13.5" customHeight="1">
      <c r="A23" s="234" t="s">
        <v>28</v>
      </c>
      <c r="B23" s="234"/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5"/>
      <c r="AB23" s="229"/>
      <c r="AC23" s="230"/>
      <c r="AD23" s="230"/>
      <c r="AE23" s="230"/>
      <c r="AF23" s="230"/>
      <c r="AG23" s="231"/>
      <c r="AH23" s="233"/>
      <c r="AI23" s="230"/>
      <c r="AJ23" s="230"/>
      <c r="AK23" s="230"/>
      <c r="AL23" s="230"/>
      <c r="AM23" s="230"/>
      <c r="AN23" s="230"/>
      <c r="AO23" s="230"/>
      <c r="AP23" s="230"/>
      <c r="AQ23" s="230"/>
      <c r="AR23" s="230"/>
      <c r="AS23" s="230"/>
      <c r="AT23" s="230"/>
      <c r="AU23" s="230"/>
      <c r="AV23" s="230"/>
      <c r="AW23" s="230"/>
      <c r="AX23" s="230"/>
      <c r="AY23" s="230"/>
      <c r="AZ23" s="230"/>
      <c r="BA23" s="230"/>
      <c r="BB23" s="231"/>
      <c r="BC23" s="241"/>
      <c r="BD23" s="242"/>
      <c r="BE23" s="242"/>
      <c r="BF23" s="242"/>
      <c r="BG23" s="242"/>
      <c r="BH23" s="242"/>
      <c r="BI23" s="242"/>
      <c r="BJ23" s="242"/>
      <c r="BK23" s="242"/>
      <c r="BL23" s="242"/>
      <c r="BM23" s="242"/>
      <c r="BN23" s="242"/>
      <c r="BO23" s="242"/>
      <c r="BP23" s="242"/>
      <c r="BQ23" s="242"/>
      <c r="BR23" s="242"/>
      <c r="BS23" s="242"/>
      <c r="BT23" s="242"/>
      <c r="BU23" s="242"/>
      <c r="BV23" s="242"/>
      <c r="BW23" s="242"/>
      <c r="BX23" s="243"/>
      <c r="BY23" s="241"/>
      <c r="BZ23" s="242"/>
      <c r="CA23" s="242"/>
      <c r="CB23" s="242"/>
      <c r="CC23" s="242"/>
      <c r="CD23" s="242"/>
      <c r="CE23" s="242"/>
      <c r="CF23" s="242"/>
      <c r="CG23" s="242"/>
      <c r="CH23" s="242"/>
      <c r="CI23" s="242"/>
      <c r="CJ23" s="242"/>
      <c r="CK23" s="242"/>
      <c r="CL23" s="242"/>
      <c r="CM23" s="242"/>
      <c r="CN23" s="243"/>
      <c r="CO23" s="241"/>
      <c r="CP23" s="242"/>
      <c r="CQ23" s="242"/>
      <c r="CR23" s="242"/>
      <c r="CS23" s="242"/>
      <c r="CT23" s="242"/>
      <c r="CU23" s="242"/>
      <c r="CV23" s="242"/>
      <c r="CW23" s="242"/>
      <c r="CX23" s="242"/>
      <c r="CY23" s="242"/>
      <c r="CZ23" s="242"/>
      <c r="DA23" s="242"/>
      <c r="DB23" s="242"/>
      <c r="DC23" s="242"/>
      <c r="DD23" s="257"/>
    </row>
    <row r="24" spans="1:108" s="15" customFormat="1" ht="13.5" customHeight="1">
      <c r="A24" s="262" t="s">
        <v>28</v>
      </c>
      <c r="B24" s="262"/>
      <c r="C24" s="262"/>
      <c r="D24" s="262"/>
      <c r="E24" s="262"/>
      <c r="F24" s="262"/>
      <c r="G24" s="262"/>
      <c r="H24" s="262"/>
      <c r="I24" s="262"/>
      <c r="J24" s="262"/>
      <c r="K24" s="262"/>
      <c r="L24" s="262"/>
      <c r="M24" s="262"/>
      <c r="N24" s="262"/>
      <c r="O24" s="262"/>
      <c r="P24" s="262"/>
      <c r="Q24" s="262"/>
      <c r="R24" s="262"/>
      <c r="S24" s="262"/>
      <c r="T24" s="262"/>
      <c r="U24" s="262"/>
      <c r="V24" s="262"/>
      <c r="W24" s="262"/>
      <c r="X24" s="262"/>
      <c r="Y24" s="262"/>
      <c r="Z24" s="262"/>
      <c r="AA24" s="263"/>
      <c r="AB24" s="260"/>
      <c r="AC24" s="261"/>
      <c r="AD24" s="261"/>
      <c r="AE24" s="261"/>
      <c r="AF24" s="261"/>
      <c r="AG24" s="261"/>
      <c r="AH24" s="261" t="s">
        <v>28</v>
      </c>
      <c r="AI24" s="261"/>
      <c r="AJ24" s="261"/>
      <c r="AK24" s="261"/>
      <c r="AL24" s="261"/>
      <c r="AM24" s="261"/>
      <c r="AN24" s="261"/>
      <c r="AO24" s="261"/>
      <c r="AP24" s="261"/>
      <c r="AQ24" s="261"/>
      <c r="AR24" s="261"/>
      <c r="AS24" s="261"/>
      <c r="AT24" s="261"/>
      <c r="AU24" s="261"/>
      <c r="AV24" s="261"/>
      <c r="AW24" s="261"/>
      <c r="AX24" s="261"/>
      <c r="AY24" s="261"/>
      <c r="AZ24" s="261"/>
      <c r="BA24" s="261"/>
      <c r="BB24" s="261"/>
      <c r="BC24" s="258" t="s">
        <v>28</v>
      </c>
      <c r="BD24" s="258"/>
      <c r="BE24" s="258"/>
      <c r="BF24" s="258"/>
      <c r="BG24" s="258"/>
      <c r="BH24" s="258"/>
      <c r="BI24" s="258"/>
      <c r="BJ24" s="258"/>
      <c r="BK24" s="258"/>
      <c r="BL24" s="258"/>
      <c r="BM24" s="258"/>
      <c r="BN24" s="258"/>
      <c r="BO24" s="258"/>
      <c r="BP24" s="258"/>
      <c r="BQ24" s="258"/>
      <c r="BR24" s="258"/>
      <c r="BS24" s="258"/>
      <c r="BT24" s="258"/>
      <c r="BU24" s="258"/>
      <c r="BV24" s="258"/>
      <c r="BW24" s="258"/>
      <c r="BX24" s="258"/>
      <c r="BY24" s="258" t="s">
        <v>28</v>
      </c>
      <c r="BZ24" s="258"/>
      <c r="CA24" s="258"/>
      <c r="CB24" s="258"/>
      <c r="CC24" s="258"/>
      <c r="CD24" s="258"/>
      <c r="CE24" s="258"/>
      <c r="CF24" s="258"/>
      <c r="CG24" s="258"/>
      <c r="CH24" s="258"/>
      <c r="CI24" s="258"/>
      <c r="CJ24" s="258"/>
      <c r="CK24" s="258"/>
      <c r="CL24" s="258"/>
      <c r="CM24" s="258"/>
      <c r="CN24" s="258"/>
      <c r="CO24" s="258" t="s">
        <v>28</v>
      </c>
      <c r="CP24" s="258"/>
      <c r="CQ24" s="258"/>
      <c r="CR24" s="258"/>
      <c r="CS24" s="258"/>
      <c r="CT24" s="258"/>
      <c r="CU24" s="258"/>
      <c r="CV24" s="258"/>
      <c r="CW24" s="258"/>
      <c r="CX24" s="258"/>
      <c r="CY24" s="258"/>
      <c r="CZ24" s="258"/>
      <c r="DA24" s="258"/>
      <c r="DB24" s="258"/>
      <c r="DC24" s="258"/>
      <c r="DD24" s="259"/>
    </row>
    <row r="25" spans="1:108" s="15" customFormat="1" ht="13.5" customHeight="1">
      <c r="A25" s="262" t="s">
        <v>28</v>
      </c>
      <c r="B25" s="262"/>
      <c r="C25" s="262"/>
      <c r="D25" s="262"/>
      <c r="E25" s="262"/>
      <c r="F25" s="262"/>
      <c r="G25" s="262"/>
      <c r="H25" s="262"/>
      <c r="I25" s="262"/>
      <c r="J25" s="262"/>
      <c r="K25" s="262"/>
      <c r="L25" s="262"/>
      <c r="M25" s="262"/>
      <c r="N25" s="262"/>
      <c r="O25" s="262"/>
      <c r="P25" s="262"/>
      <c r="Q25" s="262"/>
      <c r="R25" s="262"/>
      <c r="S25" s="262"/>
      <c r="T25" s="262"/>
      <c r="U25" s="262"/>
      <c r="V25" s="262"/>
      <c r="W25" s="262"/>
      <c r="X25" s="262"/>
      <c r="Y25" s="262"/>
      <c r="Z25" s="262"/>
      <c r="AA25" s="263"/>
      <c r="AB25" s="260"/>
      <c r="AC25" s="261"/>
      <c r="AD25" s="261"/>
      <c r="AE25" s="261"/>
      <c r="AF25" s="261"/>
      <c r="AG25" s="261"/>
      <c r="AH25" s="261" t="s">
        <v>28</v>
      </c>
      <c r="AI25" s="261"/>
      <c r="AJ25" s="261"/>
      <c r="AK25" s="261"/>
      <c r="AL25" s="261"/>
      <c r="AM25" s="261"/>
      <c r="AN25" s="261"/>
      <c r="AO25" s="261"/>
      <c r="AP25" s="261"/>
      <c r="AQ25" s="261"/>
      <c r="AR25" s="261"/>
      <c r="AS25" s="261"/>
      <c r="AT25" s="261"/>
      <c r="AU25" s="261"/>
      <c r="AV25" s="261"/>
      <c r="AW25" s="261"/>
      <c r="AX25" s="261"/>
      <c r="AY25" s="261"/>
      <c r="AZ25" s="261"/>
      <c r="BA25" s="261"/>
      <c r="BB25" s="261"/>
      <c r="BC25" s="258" t="s">
        <v>28</v>
      </c>
      <c r="BD25" s="258"/>
      <c r="BE25" s="258"/>
      <c r="BF25" s="258"/>
      <c r="BG25" s="258"/>
      <c r="BH25" s="258"/>
      <c r="BI25" s="258"/>
      <c r="BJ25" s="258"/>
      <c r="BK25" s="258"/>
      <c r="BL25" s="258"/>
      <c r="BM25" s="258"/>
      <c r="BN25" s="258"/>
      <c r="BO25" s="258"/>
      <c r="BP25" s="258"/>
      <c r="BQ25" s="258"/>
      <c r="BR25" s="258"/>
      <c r="BS25" s="258"/>
      <c r="BT25" s="258"/>
      <c r="BU25" s="258"/>
      <c r="BV25" s="258"/>
      <c r="BW25" s="258"/>
      <c r="BX25" s="258"/>
      <c r="BY25" s="258" t="s">
        <v>28</v>
      </c>
      <c r="BZ25" s="258"/>
      <c r="CA25" s="258"/>
      <c r="CB25" s="258"/>
      <c r="CC25" s="258"/>
      <c r="CD25" s="258"/>
      <c r="CE25" s="258"/>
      <c r="CF25" s="258"/>
      <c r="CG25" s="258"/>
      <c r="CH25" s="258"/>
      <c r="CI25" s="258"/>
      <c r="CJ25" s="258"/>
      <c r="CK25" s="258"/>
      <c r="CL25" s="258"/>
      <c r="CM25" s="258"/>
      <c r="CN25" s="258"/>
      <c r="CO25" s="258" t="s">
        <v>28</v>
      </c>
      <c r="CP25" s="258"/>
      <c r="CQ25" s="258"/>
      <c r="CR25" s="258"/>
      <c r="CS25" s="258"/>
      <c r="CT25" s="258"/>
      <c r="CU25" s="258"/>
      <c r="CV25" s="258"/>
      <c r="CW25" s="258"/>
      <c r="CX25" s="258"/>
      <c r="CY25" s="258"/>
      <c r="CZ25" s="258"/>
      <c r="DA25" s="258"/>
      <c r="DB25" s="258"/>
      <c r="DC25" s="258"/>
      <c r="DD25" s="259"/>
    </row>
    <row r="26" spans="1:108" s="15" customFormat="1" ht="13.5" customHeight="1">
      <c r="A26" s="262" t="s">
        <v>28</v>
      </c>
      <c r="B26" s="262"/>
      <c r="C26" s="262"/>
      <c r="D26" s="262"/>
      <c r="E26" s="262"/>
      <c r="F26" s="262"/>
      <c r="G26" s="262"/>
      <c r="H26" s="262"/>
      <c r="I26" s="262"/>
      <c r="J26" s="262"/>
      <c r="K26" s="262"/>
      <c r="L26" s="262"/>
      <c r="M26" s="262"/>
      <c r="N26" s="262"/>
      <c r="O26" s="262"/>
      <c r="P26" s="262"/>
      <c r="Q26" s="262"/>
      <c r="R26" s="262"/>
      <c r="S26" s="262"/>
      <c r="T26" s="262"/>
      <c r="U26" s="262"/>
      <c r="V26" s="262"/>
      <c r="W26" s="262"/>
      <c r="X26" s="262"/>
      <c r="Y26" s="262"/>
      <c r="Z26" s="262"/>
      <c r="AA26" s="263"/>
      <c r="AB26" s="260"/>
      <c r="AC26" s="261"/>
      <c r="AD26" s="261"/>
      <c r="AE26" s="261"/>
      <c r="AF26" s="261"/>
      <c r="AG26" s="261"/>
      <c r="AH26" s="261" t="s">
        <v>28</v>
      </c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261"/>
      <c r="AW26" s="261"/>
      <c r="AX26" s="261"/>
      <c r="AY26" s="261"/>
      <c r="AZ26" s="261"/>
      <c r="BA26" s="261"/>
      <c r="BB26" s="261"/>
      <c r="BC26" s="258" t="s">
        <v>28</v>
      </c>
      <c r="BD26" s="258"/>
      <c r="BE26" s="258"/>
      <c r="BF26" s="258"/>
      <c r="BG26" s="258"/>
      <c r="BH26" s="258"/>
      <c r="BI26" s="258"/>
      <c r="BJ26" s="258"/>
      <c r="BK26" s="258"/>
      <c r="BL26" s="258"/>
      <c r="BM26" s="258"/>
      <c r="BN26" s="258"/>
      <c r="BO26" s="258"/>
      <c r="BP26" s="258"/>
      <c r="BQ26" s="258"/>
      <c r="BR26" s="258"/>
      <c r="BS26" s="258"/>
      <c r="BT26" s="258"/>
      <c r="BU26" s="258"/>
      <c r="BV26" s="258"/>
      <c r="BW26" s="258"/>
      <c r="BX26" s="258"/>
      <c r="BY26" s="258" t="s">
        <v>28</v>
      </c>
      <c r="BZ26" s="258"/>
      <c r="CA26" s="258"/>
      <c r="CB26" s="258"/>
      <c r="CC26" s="258"/>
      <c r="CD26" s="258"/>
      <c r="CE26" s="258"/>
      <c r="CF26" s="258"/>
      <c r="CG26" s="258"/>
      <c r="CH26" s="258"/>
      <c r="CI26" s="258"/>
      <c r="CJ26" s="258"/>
      <c r="CK26" s="258"/>
      <c r="CL26" s="258"/>
      <c r="CM26" s="258"/>
      <c r="CN26" s="258"/>
      <c r="CO26" s="258" t="s">
        <v>28</v>
      </c>
      <c r="CP26" s="258"/>
      <c r="CQ26" s="258"/>
      <c r="CR26" s="258"/>
      <c r="CS26" s="258"/>
      <c r="CT26" s="258"/>
      <c r="CU26" s="258"/>
      <c r="CV26" s="258"/>
      <c r="CW26" s="258"/>
      <c r="CX26" s="258"/>
      <c r="CY26" s="258"/>
      <c r="CZ26" s="258"/>
      <c r="DA26" s="258"/>
      <c r="DB26" s="258"/>
      <c r="DC26" s="258"/>
      <c r="DD26" s="259"/>
    </row>
    <row r="27" spans="1:108" s="15" customFormat="1" ht="13.5" customHeight="1">
      <c r="A27" s="262" t="s">
        <v>28</v>
      </c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62"/>
      <c r="N27" s="262"/>
      <c r="O27" s="262"/>
      <c r="P27" s="262"/>
      <c r="Q27" s="262"/>
      <c r="R27" s="262"/>
      <c r="S27" s="262"/>
      <c r="T27" s="262"/>
      <c r="U27" s="262"/>
      <c r="V27" s="262"/>
      <c r="W27" s="262"/>
      <c r="X27" s="262"/>
      <c r="Y27" s="262"/>
      <c r="Z27" s="262"/>
      <c r="AA27" s="263"/>
      <c r="AB27" s="260"/>
      <c r="AC27" s="261"/>
      <c r="AD27" s="261"/>
      <c r="AE27" s="261"/>
      <c r="AF27" s="261"/>
      <c r="AG27" s="261"/>
      <c r="AH27" s="261" t="s">
        <v>28</v>
      </c>
      <c r="AI27" s="261"/>
      <c r="AJ27" s="261"/>
      <c r="AK27" s="261"/>
      <c r="AL27" s="261"/>
      <c r="AM27" s="261"/>
      <c r="AN27" s="261"/>
      <c r="AO27" s="261"/>
      <c r="AP27" s="261"/>
      <c r="AQ27" s="261"/>
      <c r="AR27" s="261"/>
      <c r="AS27" s="261"/>
      <c r="AT27" s="261"/>
      <c r="AU27" s="261"/>
      <c r="AV27" s="261"/>
      <c r="AW27" s="261"/>
      <c r="AX27" s="261"/>
      <c r="AY27" s="261"/>
      <c r="AZ27" s="261"/>
      <c r="BA27" s="261"/>
      <c r="BB27" s="261"/>
      <c r="BC27" s="258" t="s">
        <v>28</v>
      </c>
      <c r="BD27" s="258"/>
      <c r="BE27" s="258"/>
      <c r="BF27" s="258"/>
      <c r="BG27" s="258"/>
      <c r="BH27" s="258"/>
      <c r="BI27" s="258"/>
      <c r="BJ27" s="258"/>
      <c r="BK27" s="258"/>
      <c r="BL27" s="258"/>
      <c r="BM27" s="258"/>
      <c r="BN27" s="258"/>
      <c r="BO27" s="258"/>
      <c r="BP27" s="258"/>
      <c r="BQ27" s="258"/>
      <c r="BR27" s="258"/>
      <c r="BS27" s="258"/>
      <c r="BT27" s="258"/>
      <c r="BU27" s="258"/>
      <c r="BV27" s="258"/>
      <c r="BW27" s="258"/>
      <c r="BX27" s="258"/>
      <c r="BY27" s="258" t="s">
        <v>28</v>
      </c>
      <c r="BZ27" s="258"/>
      <c r="CA27" s="258"/>
      <c r="CB27" s="258"/>
      <c r="CC27" s="258"/>
      <c r="CD27" s="258"/>
      <c r="CE27" s="258"/>
      <c r="CF27" s="258"/>
      <c r="CG27" s="258"/>
      <c r="CH27" s="258"/>
      <c r="CI27" s="258"/>
      <c r="CJ27" s="258"/>
      <c r="CK27" s="258"/>
      <c r="CL27" s="258"/>
      <c r="CM27" s="258"/>
      <c r="CN27" s="258"/>
      <c r="CO27" s="258" t="s">
        <v>28</v>
      </c>
      <c r="CP27" s="258"/>
      <c r="CQ27" s="258"/>
      <c r="CR27" s="258"/>
      <c r="CS27" s="258"/>
      <c r="CT27" s="258"/>
      <c r="CU27" s="258"/>
      <c r="CV27" s="258"/>
      <c r="CW27" s="258"/>
      <c r="CX27" s="258"/>
      <c r="CY27" s="258"/>
      <c r="CZ27" s="258"/>
      <c r="DA27" s="258"/>
      <c r="DB27" s="258"/>
      <c r="DC27" s="258"/>
      <c r="DD27" s="259"/>
    </row>
    <row r="28" spans="1:108" s="15" customFormat="1" ht="13.5" customHeight="1">
      <c r="A28" s="266" t="s">
        <v>65</v>
      </c>
      <c r="B28" s="266"/>
      <c r="C28" s="266"/>
      <c r="D28" s="266"/>
      <c r="E28" s="266"/>
      <c r="F28" s="266"/>
      <c r="G28" s="266"/>
      <c r="H28" s="266"/>
      <c r="I28" s="266"/>
      <c r="J28" s="266"/>
      <c r="K28" s="266"/>
      <c r="L28" s="266"/>
      <c r="M28" s="266"/>
      <c r="N28" s="266"/>
      <c r="O28" s="266"/>
      <c r="P28" s="266"/>
      <c r="Q28" s="266"/>
      <c r="R28" s="266"/>
      <c r="S28" s="266"/>
      <c r="T28" s="266"/>
      <c r="U28" s="266"/>
      <c r="V28" s="266"/>
      <c r="W28" s="266"/>
      <c r="X28" s="266"/>
      <c r="Y28" s="266"/>
      <c r="Z28" s="266"/>
      <c r="AA28" s="267"/>
      <c r="AB28" s="260" t="s">
        <v>66</v>
      </c>
      <c r="AC28" s="261"/>
      <c r="AD28" s="261"/>
      <c r="AE28" s="261"/>
      <c r="AF28" s="261"/>
      <c r="AG28" s="261"/>
      <c r="AH28" s="261" t="s">
        <v>67</v>
      </c>
      <c r="AI28" s="261"/>
      <c r="AJ28" s="261"/>
      <c r="AK28" s="261"/>
      <c r="AL28" s="261"/>
      <c r="AM28" s="261"/>
      <c r="AN28" s="261"/>
      <c r="AO28" s="261"/>
      <c r="AP28" s="261"/>
      <c r="AQ28" s="261"/>
      <c r="AR28" s="261"/>
      <c r="AS28" s="261"/>
      <c r="AT28" s="261"/>
      <c r="AU28" s="261"/>
      <c r="AV28" s="261"/>
      <c r="AW28" s="261"/>
      <c r="AX28" s="261"/>
      <c r="AY28" s="261"/>
      <c r="AZ28" s="261"/>
      <c r="BA28" s="261"/>
      <c r="BB28" s="261"/>
      <c r="BC28" s="268">
        <f>BC29+BC31</f>
        <v>1993800.3099999987</v>
      </c>
      <c r="BD28" s="258"/>
      <c r="BE28" s="258"/>
      <c r="BF28" s="258"/>
      <c r="BG28" s="258"/>
      <c r="BH28" s="258"/>
      <c r="BI28" s="258"/>
      <c r="BJ28" s="258"/>
      <c r="BK28" s="258"/>
      <c r="BL28" s="258"/>
      <c r="BM28" s="258"/>
      <c r="BN28" s="258"/>
      <c r="BO28" s="258"/>
      <c r="BP28" s="258"/>
      <c r="BQ28" s="258"/>
      <c r="BR28" s="258"/>
      <c r="BS28" s="258"/>
      <c r="BT28" s="258"/>
      <c r="BU28" s="258"/>
      <c r="BV28" s="258"/>
      <c r="BW28" s="258"/>
      <c r="BX28" s="258"/>
      <c r="BY28" s="268">
        <f>BY29+BY31</f>
        <v>1338910.17</v>
      </c>
      <c r="BZ28" s="258"/>
      <c r="CA28" s="258"/>
      <c r="CB28" s="258"/>
      <c r="CC28" s="258"/>
      <c r="CD28" s="258"/>
      <c r="CE28" s="258"/>
      <c r="CF28" s="258"/>
      <c r="CG28" s="258"/>
      <c r="CH28" s="258"/>
      <c r="CI28" s="258"/>
      <c r="CJ28" s="258"/>
      <c r="CK28" s="258"/>
      <c r="CL28" s="258"/>
      <c r="CM28" s="258"/>
      <c r="CN28" s="258"/>
      <c r="CO28" s="268">
        <f>BC28-BY28</f>
        <v>654890.13999999873</v>
      </c>
      <c r="CP28" s="258"/>
      <c r="CQ28" s="258"/>
      <c r="CR28" s="258"/>
      <c r="CS28" s="258"/>
      <c r="CT28" s="258"/>
      <c r="CU28" s="258"/>
      <c r="CV28" s="258"/>
      <c r="CW28" s="258"/>
      <c r="CX28" s="258"/>
      <c r="CY28" s="258"/>
      <c r="CZ28" s="258"/>
      <c r="DA28" s="258"/>
      <c r="DB28" s="258"/>
      <c r="DC28" s="258"/>
      <c r="DD28" s="259"/>
    </row>
    <row r="29" spans="1:108" s="15" customFormat="1" ht="23.25" customHeight="1">
      <c r="A29" s="264" t="s">
        <v>0</v>
      </c>
      <c r="B29" s="264"/>
      <c r="C29" s="264"/>
      <c r="D29" s="264"/>
      <c r="E29" s="264"/>
      <c r="F29" s="264"/>
      <c r="G29" s="264"/>
      <c r="H29" s="264"/>
      <c r="I29" s="264"/>
      <c r="J29" s="264"/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5"/>
      <c r="AB29" s="260" t="s">
        <v>68</v>
      </c>
      <c r="AC29" s="261"/>
      <c r="AD29" s="261"/>
      <c r="AE29" s="261"/>
      <c r="AF29" s="261"/>
      <c r="AG29" s="261"/>
      <c r="AH29" s="261" t="s">
        <v>69</v>
      </c>
      <c r="AI29" s="261"/>
      <c r="AJ29" s="261"/>
      <c r="AK29" s="261"/>
      <c r="AL29" s="261"/>
      <c r="AM29" s="261"/>
      <c r="AN29" s="261"/>
      <c r="AO29" s="261"/>
      <c r="AP29" s="261"/>
      <c r="AQ29" s="261"/>
      <c r="AR29" s="261"/>
      <c r="AS29" s="261"/>
      <c r="AT29" s="261"/>
      <c r="AU29" s="261"/>
      <c r="AV29" s="261"/>
      <c r="AW29" s="261"/>
      <c r="AX29" s="261"/>
      <c r="AY29" s="261"/>
      <c r="AZ29" s="261"/>
      <c r="BA29" s="261"/>
      <c r="BB29" s="261"/>
      <c r="BC29" s="268">
        <f>-стр1!BB14</f>
        <v>-22689300</v>
      </c>
      <c r="BD29" s="258"/>
      <c r="BE29" s="258"/>
      <c r="BF29" s="258"/>
      <c r="BG29" s="258"/>
      <c r="BH29" s="258"/>
      <c r="BI29" s="258"/>
      <c r="BJ29" s="258"/>
      <c r="BK29" s="258"/>
      <c r="BL29" s="258"/>
      <c r="BM29" s="258"/>
      <c r="BN29" s="258"/>
      <c r="BO29" s="258"/>
      <c r="BP29" s="258"/>
      <c r="BQ29" s="258"/>
      <c r="BR29" s="258"/>
      <c r="BS29" s="258"/>
      <c r="BT29" s="258"/>
      <c r="BU29" s="258"/>
      <c r="BV29" s="258"/>
      <c r="BW29" s="258"/>
      <c r="BX29" s="258"/>
      <c r="BY29" s="268">
        <v>-12919451.119999999</v>
      </c>
      <c r="BZ29" s="258"/>
      <c r="CA29" s="258"/>
      <c r="CB29" s="258"/>
      <c r="CC29" s="258"/>
      <c r="CD29" s="258"/>
      <c r="CE29" s="258"/>
      <c r="CF29" s="258"/>
      <c r="CG29" s="258"/>
      <c r="CH29" s="258"/>
      <c r="CI29" s="258"/>
      <c r="CJ29" s="258"/>
      <c r="CK29" s="258"/>
      <c r="CL29" s="258"/>
      <c r="CM29" s="258"/>
      <c r="CN29" s="258"/>
      <c r="CO29" s="258" t="s">
        <v>58</v>
      </c>
      <c r="CP29" s="258"/>
      <c r="CQ29" s="258"/>
      <c r="CR29" s="258"/>
      <c r="CS29" s="258"/>
      <c r="CT29" s="258"/>
      <c r="CU29" s="258"/>
      <c r="CV29" s="258"/>
      <c r="CW29" s="258"/>
      <c r="CX29" s="258"/>
      <c r="CY29" s="258"/>
      <c r="CZ29" s="258"/>
      <c r="DA29" s="258"/>
      <c r="DB29" s="258"/>
      <c r="DC29" s="258"/>
      <c r="DD29" s="259"/>
    </row>
    <row r="30" spans="1:108" s="15" customFormat="1" ht="13.5" customHeight="1">
      <c r="A30" s="262" t="s">
        <v>28</v>
      </c>
      <c r="B30" s="262"/>
      <c r="C30" s="262"/>
      <c r="D30" s="262"/>
      <c r="E30" s="262"/>
      <c r="F30" s="262"/>
      <c r="G30" s="262"/>
      <c r="H30" s="262"/>
      <c r="I30" s="262"/>
      <c r="J30" s="262"/>
      <c r="K30" s="262"/>
      <c r="L30" s="262"/>
      <c r="M30" s="262"/>
      <c r="N30" s="262"/>
      <c r="O30" s="262"/>
      <c r="P30" s="262"/>
      <c r="Q30" s="262"/>
      <c r="R30" s="262"/>
      <c r="S30" s="262"/>
      <c r="T30" s="262"/>
      <c r="U30" s="262"/>
      <c r="V30" s="262"/>
      <c r="W30" s="262"/>
      <c r="X30" s="262"/>
      <c r="Y30" s="262"/>
      <c r="Z30" s="262"/>
      <c r="AA30" s="263"/>
      <c r="AB30" s="260"/>
      <c r="AC30" s="261"/>
      <c r="AD30" s="261"/>
      <c r="AE30" s="261"/>
      <c r="AF30" s="261"/>
      <c r="AG30" s="261"/>
      <c r="AH30" s="261" t="s">
        <v>28</v>
      </c>
      <c r="AI30" s="261"/>
      <c r="AJ30" s="261"/>
      <c r="AK30" s="261"/>
      <c r="AL30" s="261"/>
      <c r="AM30" s="261"/>
      <c r="AN30" s="261"/>
      <c r="AO30" s="261"/>
      <c r="AP30" s="261"/>
      <c r="AQ30" s="261"/>
      <c r="AR30" s="261"/>
      <c r="AS30" s="261"/>
      <c r="AT30" s="261"/>
      <c r="AU30" s="261"/>
      <c r="AV30" s="261"/>
      <c r="AW30" s="261"/>
      <c r="AX30" s="261"/>
      <c r="AY30" s="261"/>
      <c r="AZ30" s="261"/>
      <c r="BA30" s="261"/>
      <c r="BB30" s="261"/>
      <c r="BC30" s="258" t="s">
        <v>28</v>
      </c>
      <c r="BD30" s="258"/>
      <c r="BE30" s="258"/>
      <c r="BF30" s="258"/>
      <c r="BG30" s="258"/>
      <c r="BH30" s="258"/>
      <c r="BI30" s="258"/>
      <c r="BJ30" s="258"/>
      <c r="BK30" s="258"/>
      <c r="BL30" s="258"/>
      <c r="BM30" s="258"/>
      <c r="BN30" s="258"/>
      <c r="BO30" s="258"/>
      <c r="BP30" s="258"/>
      <c r="BQ30" s="258"/>
      <c r="BR30" s="258"/>
      <c r="BS30" s="258"/>
      <c r="BT30" s="258"/>
      <c r="BU30" s="258"/>
      <c r="BV30" s="258"/>
      <c r="BW30" s="258"/>
      <c r="BX30" s="258"/>
      <c r="BY30" s="258" t="s">
        <v>28</v>
      </c>
      <c r="BZ30" s="258"/>
      <c r="CA30" s="258"/>
      <c r="CB30" s="258"/>
      <c r="CC30" s="258"/>
      <c r="CD30" s="258"/>
      <c r="CE30" s="258"/>
      <c r="CF30" s="258"/>
      <c r="CG30" s="258"/>
      <c r="CH30" s="258"/>
      <c r="CI30" s="258"/>
      <c r="CJ30" s="258"/>
      <c r="CK30" s="258"/>
      <c r="CL30" s="258"/>
      <c r="CM30" s="258"/>
      <c r="CN30" s="258"/>
      <c r="CO30" s="258" t="s">
        <v>58</v>
      </c>
      <c r="CP30" s="258"/>
      <c r="CQ30" s="258"/>
      <c r="CR30" s="258"/>
      <c r="CS30" s="258"/>
      <c r="CT30" s="258"/>
      <c r="CU30" s="258"/>
      <c r="CV30" s="258"/>
      <c r="CW30" s="258"/>
      <c r="CX30" s="258"/>
      <c r="CY30" s="258"/>
      <c r="CZ30" s="258"/>
      <c r="DA30" s="258"/>
      <c r="DB30" s="258"/>
      <c r="DC30" s="258"/>
      <c r="DD30" s="259"/>
    </row>
    <row r="31" spans="1:108" s="15" customFormat="1" ht="23.25" customHeight="1">
      <c r="A31" s="277" t="s">
        <v>1</v>
      </c>
      <c r="B31" s="277"/>
      <c r="C31" s="277"/>
      <c r="D31" s="277"/>
      <c r="E31" s="277"/>
      <c r="F31" s="277"/>
      <c r="G31" s="277"/>
      <c r="H31" s="277"/>
      <c r="I31" s="277"/>
      <c r="J31" s="277"/>
      <c r="K31" s="277"/>
      <c r="L31" s="277"/>
      <c r="M31" s="277"/>
      <c r="N31" s="277"/>
      <c r="O31" s="277"/>
      <c r="P31" s="277"/>
      <c r="Q31" s="277"/>
      <c r="R31" s="277"/>
      <c r="S31" s="277"/>
      <c r="T31" s="277"/>
      <c r="U31" s="277"/>
      <c r="V31" s="277"/>
      <c r="W31" s="277"/>
      <c r="X31" s="277"/>
      <c r="Y31" s="277"/>
      <c r="Z31" s="277"/>
      <c r="AA31" s="278"/>
      <c r="AB31" s="260" t="s">
        <v>70</v>
      </c>
      <c r="AC31" s="261"/>
      <c r="AD31" s="261"/>
      <c r="AE31" s="261"/>
      <c r="AF31" s="261"/>
      <c r="AG31" s="261"/>
      <c r="AH31" s="261" t="s">
        <v>71</v>
      </c>
      <c r="AI31" s="261"/>
      <c r="AJ31" s="261"/>
      <c r="AK31" s="261"/>
      <c r="AL31" s="261"/>
      <c r="AM31" s="261"/>
      <c r="AN31" s="261"/>
      <c r="AO31" s="261"/>
      <c r="AP31" s="261"/>
      <c r="AQ31" s="261"/>
      <c r="AR31" s="261"/>
      <c r="AS31" s="261"/>
      <c r="AT31" s="261"/>
      <c r="AU31" s="261"/>
      <c r="AV31" s="261"/>
      <c r="AW31" s="261"/>
      <c r="AX31" s="261"/>
      <c r="AY31" s="261"/>
      <c r="AZ31" s="261"/>
      <c r="BA31" s="261"/>
      <c r="BB31" s="261"/>
      <c r="BC31" s="268">
        <f>стр2!AT7</f>
        <v>24683100.309999999</v>
      </c>
      <c r="BD31" s="258"/>
      <c r="BE31" s="258"/>
      <c r="BF31" s="258"/>
      <c r="BG31" s="258"/>
      <c r="BH31" s="258"/>
      <c r="BI31" s="258"/>
      <c r="BJ31" s="258"/>
      <c r="BK31" s="258"/>
      <c r="BL31" s="258"/>
      <c r="BM31" s="258"/>
      <c r="BN31" s="258"/>
      <c r="BO31" s="258"/>
      <c r="BP31" s="258"/>
      <c r="BQ31" s="258"/>
      <c r="BR31" s="258"/>
      <c r="BS31" s="258"/>
      <c r="BT31" s="258"/>
      <c r="BU31" s="258"/>
      <c r="BV31" s="258"/>
      <c r="BW31" s="258"/>
      <c r="BX31" s="258"/>
      <c r="BY31" s="268">
        <v>14258361.289999999</v>
      </c>
      <c r="BZ31" s="258"/>
      <c r="CA31" s="258"/>
      <c r="CB31" s="258"/>
      <c r="CC31" s="258"/>
      <c r="CD31" s="258"/>
      <c r="CE31" s="258"/>
      <c r="CF31" s="258"/>
      <c r="CG31" s="258"/>
      <c r="CH31" s="258"/>
      <c r="CI31" s="258"/>
      <c r="CJ31" s="258"/>
      <c r="CK31" s="258"/>
      <c r="CL31" s="258"/>
      <c r="CM31" s="258"/>
      <c r="CN31" s="258"/>
      <c r="CO31" s="258" t="s">
        <v>58</v>
      </c>
      <c r="CP31" s="258"/>
      <c r="CQ31" s="258"/>
      <c r="CR31" s="258"/>
      <c r="CS31" s="258"/>
      <c r="CT31" s="258"/>
      <c r="CU31" s="258"/>
      <c r="CV31" s="258"/>
      <c r="CW31" s="258"/>
      <c r="CX31" s="258"/>
      <c r="CY31" s="258"/>
      <c r="CZ31" s="258"/>
      <c r="DA31" s="258"/>
      <c r="DB31" s="258"/>
      <c r="DC31" s="258"/>
      <c r="DD31" s="259"/>
    </row>
    <row r="32" spans="1:108" ht="14.25" customHeight="1" thickBot="1">
      <c r="A32" s="273" t="s">
        <v>28</v>
      </c>
      <c r="B32" s="273"/>
      <c r="C32" s="273"/>
      <c r="D32" s="273"/>
      <c r="E32" s="273"/>
      <c r="F32" s="273"/>
      <c r="G32" s="273"/>
      <c r="H32" s="273"/>
      <c r="I32" s="273"/>
      <c r="J32" s="273"/>
      <c r="K32" s="273"/>
      <c r="L32" s="273"/>
      <c r="M32" s="273"/>
      <c r="N32" s="273"/>
      <c r="O32" s="273"/>
      <c r="P32" s="273"/>
      <c r="Q32" s="273"/>
      <c r="R32" s="273"/>
      <c r="S32" s="273"/>
      <c r="T32" s="273"/>
      <c r="U32" s="273"/>
      <c r="V32" s="273"/>
      <c r="W32" s="273"/>
      <c r="X32" s="273"/>
      <c r="Y32" s="273"/>
      <c r="Z32" s="273"/>
      <c r="AA32" s="274"/>
      <c r="AB32" s="275"/>
      <c r="AC32" s="276"/>
      <c r="AD32" s="276"/>
      <c r="AE32" s="276"/>
      <c r="AF32" s="276"/>
      <c r="AG32" s="276"/>
      <c r="AH32" s="276" t="s">
        <v>28</v>
      </c>
      <c r="AI32" s="276"/>
      <c r="AJ32" s="276"/>
      <c r="AK32" s="276"/>
      <c r="AL32" s="276"/>
      <c r="AM32" s="276"/>
      <c r="AN32" s="276"/>
      <c r="AO32" s="276"/>
      <c r="AP32" s="276"/>
      <c r="AQ32" s="276"/>
      <c r="AR32" s="276"/>
      <c r="AS32" s="276"/>
      <c r="AT32" s="276"/>
      <c r="AU32" s="276"/>
      <c r="AV32" s="276"/>
      <c r="AW32" s="276"/>
      <c r="AX32" s="276"/>
      <c r="AY32" s="276"/>
      <c r="AZ32" s="276"/>
      <c r="BA32" s="276"/>
      <c r="BB32" s="276"/>
      <c r="BC32" s="269" t="s">
        <v>28</v>
      </c>
      <c r="BD32" s="269"/>
      <c r="BE32" s="269"/>
      <c r="BF32" s="269"/>
      <c r="BG32" s="269"/>
      <c r="BH32" s="269"/>
      <c r="BI32" s="269"/>
      <c r="BJ32" s="269"/>
      <c r="BK32" s="269"/>
      <c r="BL32" s="269"/>
      <c r="BM32" s="269"/>
      <c r="BN32" s="269"/>
      <c r="BO32" s="269"/>
      <c r="BP32" s="269"/>
      <c r="BQ32" s="269"/>
      <c r="BR32" s="269"/>
      <c r="BS32" s="269"/>
      <c r="BT32" s="269"/>
      <c r="BU32" s="269"/>
      <c r="BV32" s="269"/>
      <c r="BW32" s="269"/>
      <c r="BX32" s="269"/>
      <c r="BY32" s="269" t="s">
        <v>28</v>
      </c>
      <c r="BZ32" s="269"/>
      <c r="CA32" s="269"/>
      <c r="CB32" s="269"/>
      <c r="CC32" s="269"/>
      <c r="CD32" s="269"/>
      <c r="CE32" s="269"/>
      <c r="CF32" s="269"/>
      <c r="CG32" s="269"/>
      <c r="CH32" s="269"/>
      <c r="CI32" s="269"/>
      <c r="CJ32" s="269"/>
      <c r="CK32" s="269"/>
      <c r="CL32" s="269"/>
      <c r="CM32" s="269"/>
      <c r="CN32" s="269"/>
      <c r="CO32" s="269" t="s">
        <v>58</v>
      </c>
      <c r="CP32" s="269"/>
      <c r="CQ32" s="269"/>
      <c r="CR32" s="269"/>
      <c r="CS32" s="269"/>
      <c r="CT32" s="269"/>
      <c r="CU32" s="269"/>
      <c r="CV32" s="269"/>
      <c r="CW32" s="269"/>
      <c r="CX32" s="269"/>
      <c r="CY32" s="269"/>
      <c r="CZ32" s="269"/>
      <c r="DA32" s="269"/>
      <c r="DB32" s="269"/>
      <c r="DC32" s="269"/>
      <c r="DD32" s="270"/>
    </row>
    <row r="33" spans="1:108" ht="14.2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</row>
    <row r="34" spans="1:108" ht="16.5" customHeight="1">
      <c r="AC34" s="10"/>
      <c r="AD34" s="10"/>
      <c r="AE34" s="10"/>
      <c r="AF34" s="10"/>
    </row>
    <row r="35" spans="1:108" s="1" customFormat="1" ht="12.75">
      <c r="A35" s="1" t="s">
        <v>72</v>
      </c>
      <c r="O35" s="271"/>
      <c r="P35" s="271"/>
      <c r="Q35" s="271"/>
      <c r="R35" s="271"/>
      <c r="S35" s="271"/>
      <c r="T35" s="271"/>
      <c r="U35" s="271"/>
      <c r="V35" s="271"/>
      <c r="W35" s="271"/>
      <c r="X35" s="271"/>
      <c r="Y35" s="271"/>
      <c r="Z35" s="271"/>
      <c r="AA35" s="271"/>
      <c r="AB35" s="271"/>
      <c r="AC35" s="271"/>
      <c r="AD35" s="271"/>
      <c r="AE35" s="271"/>
      <c r="AF35" s="271"/>
      <c r="AI35" s="272" t="s">
        <v>143</v>
      </c>
      <c r="AJ35" s="272"/>
      <c r="AK35" s="272"/>
      <c r="AL35" s="272"/>
      <c r="AM35" s="272"/>
      <c r="AN35" s="272"/>
      <c r="AO35" s="272"/>
      <c r="AP35" s="272"/>
      <c r="AQ35" s="272"/>
      <c r="AR35" s="272"/>
      <c r="AS35" s="272"/>
      <c r="AT35" s="272"/>
      <c r="AU35" s="272"/>
      <c r="AV35" s="272"/>
      <c r="AW35" s="272"/>
      <c r="AX35" s="272"/>
      <c r="AY35" s="272"/>
      <c r="AZ35" s="272"/>
      <c r="BA35" s="272"/>
      <c r="BB35" s="272"/>
      <c r="BC35" s="272"/>
      <c r="BD35" s="272"/>
      <c r="BE35" s="272"/>
      <c r="BF35" s="272"/>
      <c r="BG35" s="272"/>
      <c r="BH35" s="272"/>
      <c r="BI35" s="272"/>
      <c r="BJ35" s="272"/>
      <c r="BK35" s="272"/>
      <c r="BL35" s="272"/>
      <c r="BM35" s="272"/>
      <c r="BN35" s="272"/>
    </row>
    <row r="36" spans="1:108" s="1" customFormat="1" ht="12.75">
      <c r="O36" s="281" t="s">
        <v>73</v>
      </c>
      <c r="P36" s="281"/>
      <c r="Q36" s="281"/>
      <c r="R36" s="281"/>
      <c r="S36" s="281"/>
      <c r="T36" s="281"/>
      <c r="U36" s="281"/>
      <c r="V36" s="281"/>
      <c r="W36" s="281"/>
      <c r="X36" s="281"/>
      <c r="Y36" s="281"/>
      <c r="Z36" s="281"/>
      <c r="AA36" s="281"/>
      <c r="AB36" s="281"/>
      <c r="AC36" s="281"/>
      <c r="AD36" s="281"/>
      <c r="AE36" s="281"/>
      <c r="AF36" s="281"/>
      <c r="AI36" s="281" t="s">
        <v>74</v>
      </c>
      <c r="AJ36" s="281"/>
      <c r="AK36" s="281"/>
      <c r="AL36" s="281"/>
      <c r="AM36" s="281"/>
      <c r="AN36" s="281"/>
      <c r="AO36" s="281"/>
      <c r="AP36" s="281"/>
      <c r="AQ36" s="281"/>
      <c r="AR36" s="281"/>
      <c r="AS36" s="281"/>
      <c r="AT36" s="281"/>
      <c r="AU36" s="281"/>
      <c r="AV36" s="281"/>
      <c r="AW36" s="281"/>
      <c r="AX36" s="281"/>
      <c r="AY36" s="281"/>
      <c r="AZ36" s="281"/>
      <c r="BA36" s="281"/>
      <c r="BB36" s="281"/>
      <c r="BC36" s="281"/>
      <c r="BD36" s="281"/>
      <c r="BE36" s="281"/>
      <c r="BF36" s="281"/>
      <c r="BG36" s="281"/>
      <c r="BH36" s="281"/>
      <c r="BI36" s="281"/>
      <c r="BJ36" s="281"/>
      <c r="BK36" s="281"/>
      <c r="BL36" s="281"/>
      <c r="BM36" s="281"/>
      <c r="BN36" s="281"/>
    </row>
    <row r="37" spans="1:108" s="1" customFormat="1" ht="20.25" customHeight="1"/>
    <row r="38" spans="1:108" s="1" customFormat="1" ht="12.75">
      <c r="A38" s="1" t="s">
        <v>75</v>
      </c>
    </row>
    <row r="39" spans="1:108" s="1" customFormat="1" ht="12.75">
      <c r="A39" s="1" t="s">
        <v>76</v>
      </c>
      <c r="AA39" s="271"/>
      <c r="AB39" s="271"/>
      <c r="AC39" s="271"/>
      <c r="AD39" s="271"/>
      <c r="AE39" s="271"/>
      <c r="AF39" s="271"/>
      <c r="AG39" s="271"/>
      <c r="AH39" s="271"/>
      <c r="AI39" s="271"/>
      <c r="AJ39" s="271"/>
      <c r="AK39" s="271"/>
      <c r="AL39" s="271"/>
      <c r="AM39" s="271"/>
      <c r="AN39" s="271"/>
      <c r="AO39" s="271"/>
      <c r="AP39" s="271"/>
      <c r="AQ39" s="271"/>
      <c r="AR39" s="271"/>
      <c r="AU39" s="272" t="s">
        <v>77</v>
      </c>
      <c r="AV39" s="272"/>
      <c r="AW39" s="272"/>
      <c r="AX39" s="272"/>
      <c r="AY39" s="272"/>
      <c r="AZ39" s="272"/>
      <c r="BA39" s="272"/>
      <c r="BB39" s="272"/>
      <c r="BC39" s="272"/>
      <c r="BD39" s="272"/>
      <c r="BE39" s="272"/>
      <c r="BF39" s="272"/>
      <c r="BG39" s="272"/>
      <c r="BH39" s="272"/>
      <c r="BI39" s="272"/>
      <c r="BJ39" s="272"/>
      <c r="BK39" s="272"/>
      <c r="BL39" s="272"/>
      <c r="BM39" s="272"/>
      <c r="BN39" s="272"/>
      <c r="BO39" s="272"/>
      <c r="BP39" s="272"/>
      <c r="BQ39" s="272"/>
      <c r="BR39" s="272"/>
      <c r="BS39" s="272"/>
      <c r="BT39" s="272"/>
      <c r="BU39" s="272"/>
      <c r="BV39" s="272"/>
      <c r="BW39" s="272"/>
      <c r="BX39" s="272"/>
      <c r="BY39" s="272"/>
      <c r="BZ39" s="272"/>
    </row>
    <row r="40" spans="1:108" s="1" customFormat="1" ht="12.75">
      <c r="AA40" s="281" t="s">
        <v>73</v>
      </c>
      <c r="AB40" s="281"/>
      <c r="AC40" s="281"/>
      <c r="AD40" s="281"/>
      <c r="AE40" s="281"/>
      <c r="AF40" s="281"/>
      <c r="AG40" s="281"/>
      <c r="AH40" s="281"/>
      <c r="AI40" s="281"/>
      <c r="AJ40" s="281"/>
      <c r="AK40" s="281"/>
      <c r="AL40" s="281"/>
      <c r="AM40" s="281"/>
      <c r="AN40" s="281"/>
      <c r="AO40" s="281"/>
      <c r="AP40" s="281"/>
      <c r="AQ40" s="281"/>
      <c r="AR40" s="281"/>
      <c r="AU40" s="281" t="s">
        <v>74</v>
      </c>
      <c r="AV40" s="281"/>
      <c r="AW40" s="281"/>
      <c r="AX40" s="281"/>
      <c r="AY40" s="281"/>
      <c r="AZ40" s="281"/>
      <c r="BA40" s="281"/>
      <c r="BB40" s="281"/>
      <c r="BC40" s="281"/>
      <c r="BD40" s="281"/>
      <c r="BE40" s="281"/>
      <c r="BF40" s="281"/>
      <c r="BG40" s="281"/>
      <c r="BH40" s="281"/>
      <c r="BI40" s="281"/>
      <c r="BJ40" s="281"/>
      <c r="BK40" s="281"/>
      <c r="BL40" s="281"/>
      <c r="BM40" s="281"/>
      <c r="BN40" s="281"/>
      <c r="BO40" s="281"/>
      <c r="BP40" s="281"/>
      <c r="BQ40" s="281"/>
      <c r="BR40" s="281"/>
      <c r="BS40" s="281"/>
      <c r="BT40" s="281"/>
      <c r="BU40" s="281"/>
      <c r="BV40" s="281"/>
      <c r="BW40" s="281"/>
      <c r="BX40" s="281"/>
      <c r="BY40" s="281"/>
      <c r="BZ40" s="281"/>
    </row>
    <row r="41" spans="1:108" s="1" customFormat="1" ht="20.100000000000001" customHeight="1"/>
    <row r="42" spans="1:108" s="1" customFormat="1" ht="12.75">
      <c r="A42" s="1" t="s">
        <v>78</v>
      </c>
      <c r="T42" s="271"/>
      <c r="U42" s="271"/>
      <c r="V42" s="271"/>
      <c r="W42" s="271"/>
      <c r="X42" s="271"/>
      <c r="Y42" s="271"/>
      <c r="Z42" s="271"/>
      <c r="AA42" s="271"/>
      <c r="AB42" s="271"/>
      <c r="AC42" s="271"/>
      <c r="AD42" s="271"/>
      <c r="AE42" s="271"/>
      <c r="AF42" s="271"/>
      <c r="AG42" s="271"/>
      <c r="AH42" s="271"/>
      <c r="AI42" s="271"/>
      <c r="AJ42" s="271"/>
      <c r="AK42" s="271"/>
      <c r="AN42" s="272" t="s">
        <v>79</v>
      </c>
      <c r="AO42" s="272"/>
      <c r="AP42" s="272"/>
      <c r="AQ42" s="272"/>
      <c r="AR42" s="272"/>
      <c r="AS42" s="272"/>
      <c r="AT42" s="272"/>
      <c r="AU42" s="272"/>
      <c r="AV42" s="272"/>
      <c r="AW42" s="272"/>
      <c r="AX42" s="272"/>
      <c r="AY42" s="272"/>
      <c r="AZ42" s="272"/>
      <c r="BA42" s="272"/>
      <c r="BB42" s="272"/>
      <c r="BC42" s="272"/>
      <c r="BD42" s="272"/>
      <c r="BE42" s="272"/>
      <c r="BF42" s="272"/>
      <c r="BG42" s="272"/>
      <c r="BH42" s="272"/>
      <c r="BI42" s="272"/>
      <c r="BJ42" s="272"/>
      <c r="BK42" s="272"/>
      <c r="BL42" s="272"/>
      <c r="BM42" s="272"/>
      <c r="BN42" s="272"/>
      <c r="BO42" s="272"/>
      <c r="BP42" s="272"/>
      <c r="BQ42" s="272"/>
      <c r="BR42" s="272"/>
      <c r="BS42" s="272"/>
    </row>
    <row r="43" spans="1:108" s="1" customFormat="1" ht="12.75">
      <c r="T43" s="281" t="s">
        <v>73</v>
      </c>
      <c r="U43" s="281"/>
      <c r="V43" s="281"/>
      <c r="W43" s="281"/>
      <c r="X43" s="281"/>
      <c r="Y43" s="281"/>
      <c r="Z43" s="281"/>
      <c r="AA43" s="281"/>
      <c r="AB43" s="281"/>
      <c r="AC43" s="281"/>
      <c r="AD43" s="281"/>
      <c r="AE43" s="281"/>
      <c r="AF43" s="281"/>
      <c r="AG43" s="281"/>
      <c r="AH43" s="281"/>
      <c r="AI43" s="281"/>
      <c r="AJ43" s="281"/>
      <c r="AK43" s="281"/>
      <c r="AN43" s="281" t="s">
        <v>74</v>
      </c>
      <c r="AO43" s="281"/>
      <c r="AP43" s="281"/>
      <c r="AQ43" s="281"/>
      <c r="AR43" s="281"/>
      <c r="AS43" s="281"/>
      <c r="AT43" s="281"/>
      <c r="AU43" s="281"/>
      <c r="AV43" s="281"/>
      <c r="AW43" s="281"/>
      <c r="AX43" s="281"/>
      <c r="AY43" s="281"/>
      <c r="AZ43" s="281"/>
      <c r="BA43" s="281"/>
      <c r="BB43" s="281"/>
      <c r="BC43" s="281"/>
      <c r="BD43" s="281"/>
      <c r="BE43" s="281"/>
      <c r="BF43" s="281"/>
      <c r="BG43" s="281"/>
      <c r="BH43" s="281"/>
      <c r="BI43" s="281"/>
      <c r="BJ43" s="281"/>
      <c r="BK43" s="281"/>
      <c r="BL43" s="281"/>
      <c r="BM43" s="281"/>
      <c r="BN43" s="281"/>
      <c r="BO43" s="281"/>
      <c r="BP43" s="281"/>
      <c r="BQ43" s="281"/>
      <c r="BR43" s="281"/>
      <c r="BS43" s="281"/>
    </row>
    <row r="44" spans="1:108" s="1" customFormat="1" ht="20.100000000000001" customHeight="1"/>
    <row r="45" spans="1:108" s="1" customFormat="1" ht="12.75">
      <c r="A45" s="280" t="s">
        <v>80</v>
      </c>
      <c r="B45" s="280"/>
      <c r="C45" s="194" t="s">
        <v>310</v>
      </c>
      <c r="D45" s="194"/>
      <c r="E45" s="194"/>
      <c r="F45" s="194"/>
      <c r="G45" s="194"/>
      <c r="H45" s="283" t="s">
        <v>80</v>
      </c>
      <c r="I45" s="283"/>
      <c r="J45" s="279" t="s">
        <v>308</v>
      </c>
      <c r="K45" s="279"/>
      <c r="L45" s="279"/>
      <c r="M45" s="279"/>
      <c r="N45" s="279"/>
      <c r="O45" s="279"/>
      <c r="P45" s="279"/>
      <c r="Q45" s="279"/>
      <c r="R45" s="279"/>
      <c r="S45" s="279"/>
      <c r="T45" s="279"/>
      <c r="U45" s="279"/>
      <c r="V45" s="279"/>
      <c r="W45" s="279"/>
      <c r="X45" s="279"/>
      <c r="Y45" s="279"/>
      <c r="Z45" s="279"/>
      <c r="AA45" s="279"/>
      <c r="AB45" s="279"/>
      <c r="AC45" s="280">
        <v>2017</v>
      </c>
      <c r="AD45" s="280"/>
      <c r="AE45" s="280"/>
      <c r="AF45" s="280"/>
      <c r="AG45" s="280"/>
      <c r="AH45" s="282"/>
      <c r="AI45" s="282"/>
      <c r="AJ45" s="11"/>
      <c r="AK45" s="1" t="s">
        <v>81</v>
      </c>
    </row>
    <row r="46" spans="1:108" s="1" customFormat="1" ht="12.75">
      <c r="J46" s="11"/>
    </row>
    <row r="47" spans="1:108" s="1" customFormat="1" ht="12.75"/>
  </sheetData>
  <mergeCells count="184">
    <mergeCell ref="J45:AB45"/>
    <mergeCell ref="AC45:AG45"/>
    <mergeCell ref="A45:B45"/>
    <mergeCell ref="T43:AK43"/>
    <mergeCell ref="AH45:AI45"/>
    <mergeCell ref="C45:G45"/>
    <mergeCell ref="H45:I45"/>
    <mergeCell ref="O36:AF36"/>
    <mergeCell ref="AI36:BN36"/>
    <mergeCell ref="AA39:AR39"/>
    <mergeCell ref="AU39:BZ39"/>
    <mergeCell ref="AN43:BS43"/>
    <mergeCell ref="AA40:AR40"/>
    <mergeCell ref="AU40:BZ40"/>
    <mergeCell ref="T42:AK42"/>
    <mergeCell ref="AN42:BS42"/>
    <mergeCell ref="O35:AF35"/>
    <mergeCell ref="AI35:BN35"/>
    <mergeCell ref="A32:AA32"/>
    <mergeCell ref="AB32:AG32"/>
    <mergeCell ref="AH32:BB32"/>
    <mergeCell ref="BC32:BX32"/>
    <mergeCell ref="A31:AA31"/>
    <mergeCell ref="AB31:AG31"/>
    <mergeCell ref="AH31:BB31"/>
    <mergeCell ref="BC31:BX31"/>
    <mergeCell ref="BY32:CN32"/>
    <mergeCell ref="CO32:DD32"/>
    <mergeCell ref="BY31:CN31"/>
    <mergeCell ref="CO31:DD31"/>
    <mergeCell ref="BY30:CN30"/>
    <mergeCell ref="CO30:DD30"/>
    <mergeCell ref="A29:AA29"/>
    <mergeCell ref="AB29:AG29"/>
    <mergeCell ref="A30:AA30"/>
    <mergeCell ref="AB30:AG30"/>
    <mergeCell ref="AH30:BB30"/>
    <mergeCell ref="BC30:BX30"/>
    <mergeCell ref="AH29:BB29"/>
    <mergeCell ref="BC29:BX29"/>
    <mergeCell ref="BY29:CN29"/>
    <mergeCell ref="CO29:DD29"/>
    <mergeCell ref="A28:AA28"/>
    <mergeCell ref="AB28:AG28"/>
    <mergeCell ref="AH28:BB28"/>
    <mergeCell ref="BC28:BX28"/>
    <mergeCell ref="A27:AA27"/>
    <mergeCell ref="AB27:AG27"/>
    <mergeCell ref="AH27:BB27"/>
    <mergeCell ref="BC27:BX27"/>
    <mergeCell ref="CO24:DD24"/>
    <mergeCell ref="BY25:CN25"/>
    <mergeCell ref="CO25:DD25"/>
    <mergeCell ref="BY28:CN28"/>
    <mergeCell ref="CO28:DD28"/>
    <mergeCell ref="BY27:CN27"/>
    <mergeCell ref="CO27:DD27"/>
    <mergeCell ref="A25:AA25"/>
    <mergeCell ref="AB25:AG25"/>
    <mergeCell ref="AH25:BB25"/>
    <mergeCell ref="BC25:BX25"/>
    <mergeCell ref="BY26:CN26"/>
    <mergeCell ref="CO26:DD26"/>
    <mergeCell ref="A26:AA26"/>
    <mergeCell ref="AH26:BB26"/>
    <mergeCell ref="BC22:BX23"/>
    <mergeCell ref="BY22:CN23"/>
    <mergeCell ref="CO20:DD20"/>
    <mergeCell ref="BC26:BX26"/>
    <mergeCell ref="A24:AA24"/>
    <mergeCell ref="AB24:AG24"/>
    <mergeCell ref="AH24:BB24"/>
    <mergeCell ref="BC24:BX24"/>
    <mergeCell ref="AB26:AG26"/>
    <mergeCell ref="BY24:CN24"/>
    <mergeCell ref="BY20:CN20"/>
    <mergeCell ref="BY21:CN21"/>
    <mergeCell ref="AB21:AG21"/>
    <mergeCell ref="AH21:BB21"/>
    <mergeCell ref="BC21:BX21"/>
    <mergeCell ref="BC20:BX20"/>
    <mergeCell ref="A23:AA23"/>
    <mergeCell ref="A21:AA21"/>
    <mergeCell ref="A22:AA22"/>
    <mergeCell ref="AB22:AG23"/>
    <mergeCell ref="CO18:DD18"/>
    <mergeCell ref="CO19:DD19"/>
    <mergeCell ref="BC19:BX19"/>
    <mergeCell ref="BC18:BX18"/>
    <mergeCell ref="BY19:CN19"/>
    <mergeCell ref="CO22:DD23"/>
    <mergeCell ref="A20:AA20"/>
    <mergeCell ref="A17:AA17"/>
    <mergeCell ref="AB17:AG17"/>
    <mergeCell ref="AH17:BB17"/>
    <mergeCell ref="AB19:AG19"/>
    <mergeCell ref="AH19:BB19"/>
    <mergeCell ref="A19:AA19"/>
    <mergeCell ref="A18:AA18"/>
    <mergeCell ref="AH22:BB23"/>
    <mergeCell ref="AB20:AG20"/>
    <mergeCell ref="AH20:BB20"/>
    <mergeCell ref="CO17:DD17"/>
    <mergeCell ref="BC17:BX17"/>
    <mergeCell ref="BY17:CN17"/>
    <mergeCell ref="AB18:AG18"/>
    <mergeCell ref="AH18:BB18"/>
    <mergeCell ref="CO21:DD21"/>
    <mergeCell ref="BY18:CN18"/>
    <mergeCell ref="A15:AA15"/>
    <mergeCell ref="A16:AA16"/>
    <mergeCell ref="BY15:CN15"/>
    <mergeCell ref="CO15:DD15"/>
    <mergeCell ref="BY16:CN16"/>
    <mergeCell ref="CO16:DD16"/>
    <mergeCell ref="BC16:BX16"/>
    <mergeCell ref="AB15:AG15"/>
    <mergeCell ref="AH15:BB15"/>
    <mergeCell ref="BC15:BX15"/>
    <mergeCell ref="AB16:AG16"/>
    <mergeCell ref="AH16:BB16"/>
    <mergeCell ref="CO11:DD11"/>
    <mergeCell ref="A12:AA12"/>
    <mergeCell ref="AB12:AG12"/>
    <mergeCell ref="AH12:BB12"/>
    <mergeCell ref="BY11:CN11"/>
    <mergeCell ref="CO12:DD12"/>
    <mergeCell ref="AB11:AG11"/>
    <mergeCell ref="AH11:BB11"/>
    <mergeCell ref="BC14:BX14"/>
    <mergeCell ref="BY14:CN14"/>
    <mergeCell ref="BC11:BX11"/>
    <mergeCell ref="A13:AA13"/>
    <mergeCell ref="CO14:DD14"/>
    <mergeCell ref="CO13:DD13"/>
    <mergeCell ref="BC12:BX12"/>
    <mergeCell ref="BY12:CN12"/>
    <mergeCell ref="BC13:BX13"/>
    <mergeCell ref="BY13:CN13"/>
    <mergeCell ref="AB14:AG14"/>
    <mergeCell ref="AH14:BB14"/>
    <mergeCell ref="AB13:AG13"/>
    <mergeCell ref="A14:AA14"/>
    <mergeCell ref="AH13:BB13"/>
    <mergeCell ref="A11:AA11"/>
    <mergeCell ref="BC3:BX3"/>
    <mergeCell ref="A5:AA5"/>
    <mergeCell ref="AB5:AG5"/>
    <mergeCell ref="CO6:DD7"/>
    <mergeCell ref="BC5:BX5"/>
    <mergeCell ref="BY5:CN5"/>
    <mergeCell ref="CO8:DD9"/>
    <mergeCell ref="BC10:BX10"/>
    <mergeCell ref="BY10:CN10"/>
    <mergeCell ref="CO10:DD10"/>
    <mergeCell ref="BC8:BX9"/>
    <mergeCell ref="BY8:CN9"/>
    <mergeCell ref="AB10:AG10"/>
    <mergeCell ref="AH10:BB10"/>
    <mergeCell ref="A10:AA10"/>
    <mergeCell ref="A2:DD2"/>
    <mergeCell ref="A4:AA4"/>
    <mergeCell ref="AB4:AG4"/>
    <mergeCell ref="AH4:BB4"/>
    <mergeCell ref="BY4:CN4"/>
    <mergeCell ref="BC4:BX4"/>
    <mergeCell ref="CO4:DD4"/>
    <mergeCell ref="A8:AA8"/>
    <mergeCell ref="AB8:AG9"/>
    <mergeCell ref="AH8:BB9"/>
    <mergeCell ref="A9:AA9"/>
    <mergeCell ref="A6:AA6"/>
    <mergeCell ref="AB6:AG7"/>
    <mergeCell ref="AH6:BB7"/>
    <mergeCell ref="BY6:CN7"/>
    <mergeCell ref="BC6:BX7"/>
    <mergeCell ref="A7:AA7"/>
    <mergeCell ref="AH3:BB3"/>
    <mergeCell ref="CO5:DD5"/>
    <mergeCell ref="AH5:BB5"/>
    <mergeCell ref="A3:AA3"/>
    <mergeCell ref="AB3:AG3"/>
    <mergeCell ref="CO3:DD3"/>
    <mergeCell ref="BY3:CN3"/>
  </mergeCells>
  <phoneticPr fontId="0" type="noConversion"/>
  <pageMargins left="0.78749999999999998" right="0.39374999999999999" top="0.59027777777777779" bottom="0.39374999999999999" header="0.19652777777777777" footer="0.51180555555555562"/>
  <pageSetup paperSize="9" scale="82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стр1</vt:lpstr>
      <vt:lpstr>стр2</vt:lpstr>
      <vt:lpstr>стр3 (2)</vt:lpstr>
      <vt:lpstr>стр1!Область_печати</vt:lpstr>
      <vt:lpstr>стр2!Область_печати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2017-10-03T05:23:27Z</cp:lastPrinted>
  <dcterms:created xsi:type="dcterms:W3CDTF">2010-02-04T12:03:32Z</dcterms:created>
  <dcterms:modified xsi:type="dcterms:W3CDTF">2017-10-03T05:26:28Z</dcterms:modified>
</cp:coreProperties>
</file>